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eN\ArcticBasin_tokt\Manuscript_juni2022\"/>
    </mc:Choice>
  </mc:AlternateContent>
  <xr:revisionPtr revIDLastSave="0" documentId="8_{CFAF0ABD-C945-448B-B6F7-482B7C544C29}" xr6:coauthVersionLast="47" xr6:coauthVersionMax="47" xr10:uidLastSave="{00000000-0000-0000-0000-000000000000}"/>
  <bookViews>
    <workbookView xWindow="33585" yWindow="2205" windowWidth="26985" windowHeight="17775" xr2:uid="{3D874C5E-FF4E-4C96-89FE-23A6769C6610}"/>
  </bookViews>
  <sheets>
    <sheet name="Table S1 Station information" sheetId="1" r:id="rId1"/>
    <sheet name="Table S2 Trawl catch data" sheetId="2" r:id="rId2"/>
    <sheet name="Table S3 Length measurements" sheetId="3" r:id="rId3"/>
  </sheets>
  <definedNames>
    <definedName name="_xlnm._FilterDatabase" localSheetId="2" hidden="1">'Table S3 Length measurements'!$A$1:$H$287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2" l="1"/>
  <c r="J43" i="2"/>
  <c r="K43" i="2"/>
  <c r="L43" i="2"/>
  <c r="H43" i="2"/>
  <c r="N43" i="2"/>
  <c r="O43" i="2"/>
  <c r="P43" i="2"/>
  <c r="Q43" i="2"/>
  <c r="R43" i="2"/>
  <c r="S43" i="2"/>
  <c r="M9" i="2" l="1"/>
  <c r="M43" i="2" s="1"/>
  <c r="T3" i="1" l="1"/>
  <c r="U3" i="1"/>
  <c r="T5" i="1"/>
  <c r="U5" i="1"/>
  <c r="T7" i="1"/>
  <c r="U7" i="1"/>
  <c r="T9" i="1"/>
  <c r="U9" i="1"/>
  <c r="T11" i="1"/>
  <c r="U11" i="1"/>
  <c r="T13" i="1"/>
  <c r="U13" i="1"/>
</calcChain>
</file>

<file path=xl/sharedStrings.xml><?xml version="1.0" encoding="utf-8"?>
<sst xmlns="http://schemas.openxmlformats.org/spreadsheetml/2006/main" count="1729" uniqueCount="237">
  <si>
    <t>Harstad</t>
  </si>
  <si>
    <t>Station number</t>
  </si>
  <si>
    <t>Latitude start</t>
  </si>
  <si>
    <t>Longitude start</t>
  </si>
  <si>
    <t>Bottom depth (m)</t>
  </si>
  <si>
    <t>Fishing depth (m)</t>
  </si>
  <si>
    <t>Trawl type</t>
  </si>
  <si>
    <t>Date</t>
  </si>
  <si>
    <t>Latitude</t>
  </si>
  <si>
    <t>Longitude</t>
  </si>
  <si>
    <t>CTD station number</t>
  </si>
  <si>
    <t xml:space="preserve">CTD </t>
  </si>
  <si>
    <t>60-40</t>
  </si>
  <si>
    <t>600-450</t>
  </si>
  <si>
    <t>550-400</t>
  </si>
  <si>
    <t>537-390</t>
  </si>
  <si>
    <t>211-50</t>
  </si>
  <si>
    <t>347-60</t>
  </si>
  <si>
    <t>46-484-46</t>
  </si>
  <si>
    <t>460-300</t>
  </si>
  <si>
    <t>49-483-49</t>
  </si>
  <si>
    <t>430-260</t>
  </si>
  <si>
    <t>460-450</t>
  </si>
  <si>
    <t>160-150</t>
  </si>
  <si>
    <t>Acoustics</t>
  </si>
  <si>
    <t>Station code</t>
  </si>
  <si>
    <t>NB1e</t>
  </si>
  <si>
    <t>NB1m</t>
  </si>
  <si>
    <t>NB2e</t>
  </si>
  <si>
    <t>NB2m</t>
  </si>
  <si>
    <t>GR1m</t>
  </si>
  <si>
    <t>GR2e</t>
  </si>
  <si>
    <t>AB1m</t>
  </si>
  <si>
    <t>AB2em</t>
  </si>
  <si>
    <t>NL station</t>
  </si>
  <si>
    <t>P9</t>
  </si>
  <si>
    <t>P9a</t>
  </si>
  <si>
    <t>P8a</t>
  </si>
  <si>
    <t>P7b</t>
  </si>
  <si>
    <t>P11a</t>
  </si>
  <si>
    <t>NLEG39</t>
  </si>
  <si>
    <t>GR1mMT</t>
  </si>
  <si>
    <t>AB2emMT</t>
  </si>
  <si>
    <t>AB1mMT</t>
  </si>
  <si>
    <t>Opening height, m</t>
  </si>
  <si>
    <t xml:space="preserve">Door spread, m </t>
  </si>
  <si>
    <t>12.37 (±1.09)</t>
  </si>
  <si>
    <t>44.68 (±2.33)</t>
  </si>
  <si>
    <t>9.73 (±0.78)</t>
  </si>
  <si>
    <t>71.46 (±3.08)</t>
  </si>
  <si>
    <t>11.69 (±1.6)</t>
  </si>
  <si>
    <t>61.71 (±2.97)</t>
  </si>
  <si>
    <t>10.35 (±1.54)</t>
  </si>
  <si>
    <t>71.04 (±3.32)</t>
  </si>
  <si>
    <t>12.29 (±2.27)</t>
  </si>
  <si>
    <t>46.8 (±13.64)</t>
  </si>
  <si>
    <t>35.23 (±4.27)</t>
  </si>
  <si>
    <t>11.53 (±1.52)</t>
  </si>
  <si>
    <t>56.37 (±6.79)</t>
  </si>
  <si>
    <t>40.93 (±7.6)</t>
  </si>
  <si>
    <t>68.96 (±3.31)</t>
  </si>
  <si>
    <t>29.99 (±3.98)</t>
  </si>
  <si>
    <t>9.63 (±3.64)</t>
  </si>
  <si>
    <t>68.99 (±6.8)</t>
  </si>
  <si>
    <t>32.95 (±5.17)</t>
  </si>
  <si>
    <t>GR2emMT</t>
  </si>
  <si>
    <t>Start time (UTC)</t>
  </si>
  <si>
    <t>Stop time (UTC)</t>
  </si>
  <si>
    <t>Biogeographical affiliation</t>
  </si>
  <si>
    <t>Phylum</t>
  </si>
  <si>
    <t>Class</t>
  </si>
  <si>
    <t>Order</t>
  </si>
  <si>
    <t>Family</t>
  </si>
  <si>
    <t>Genus</t>
  </si>
  <si>
    <t>Scientific name</t>
  </si>
  <si>
    <t>Arthropoda</t>
  </si>
  <si>
    <t>Hexanauplia</t>
  </si>
  <si>
    <t>Calanidae</t>
  </si>
  <si>
    <t>Calanus</t>
  </si>
  <si>
    <t>Malacostraca</t>
  </si>
  <si>
    <t>Mysida</t>
  </si>
  <si>
    <t>Mysidae</t>
  </si>
  <si>
    <t>Mysidae  indet.</t>
  </si>
  <si>
    <t>Euphausiacea</t>
  </si>
  <si>
    <t xml:space="preserve"> </t>
  </si>
  <si>
    <t>Euphausiacea indet.</t>
  </si>
  <si>
    <t>Euphausiidae</t>
  </si>
  <si>
    <t>Meganyctiphanes</t>
  </si>
  <si>
    <t>Meganyctiphanes norvegica</t>
  </si>
  <si>
    <t>Thysanoessa</t>
  </si>
  <si>
    <t>Thysanoessa inermis</t>
  </si>
  <si>
    <t>Amphipoda</t>
  </si>
  <si>
    <t>Hyperiidae</t>
  </si>
  <si>
    <t>Themisto</t>
  </si>
  <si>
    <t>Themisto abyssorum</t>
  </si>
  <si>
    <t>Themisto libellula</t>
  </si>
  <si>
    <t>Eusiridae</t>
  </si>
  <si>
    <t>Eusirus</t>
  </si>
  <si>
    <t>Eusirus holmii</t>
  </si>
  <si>
    <t>Lysianassidae</t>
  </si>
  <si>
    <t>Cyclocaris</t>
  </si>
  <si>
    <t>Cyclocaris guilelmi</t>
  </si>
  <si>
    <t>Decapoda</t>
  </si>
  <si>
    <t>Acanthephyridae</t>
  </si>
  <si>
    <t>Hymenodora</t>
  </si>
  <si>
    <t>Hymenodora glacialis</t>
  </si>
  <si>
    <t>Ctenophora</t>
  </si>
  <si>
    <t>Ctenophora indet.</t>
  </si>
  <si>
    <t>Nuda</t>
  </si>
  <si>
    <t>Beroida</t>
  </si>
  <si>
    <t>Beroidae</t>
  </si>
  <si>
    <t>Beroe</t>
  </si>
  <si>
    <t>Beroe cucumis</t>
  </si>
  <si>
    <t>Tentaculata</t>
  </si>
  <si>
    <t>Cydippida</t>
  </si>
  <si>
    <t>Mertensiidae</t>
  </si>
  <si>
    <t>Mertensia</t>
  </si>
  <si>
    <t>Cnidaria</t>
  </si>
  <si>
    <t>Hydrozoa</t>
  </si>
  <si>
    <t>Hydroidolina</t>
  </si>
  <si>
    <t>Scyphozoa</t>
  </si>
  <si>
    <t>Coronatae</t>
  </si>
  <si>
    <t>Periphyllidae</t>
  </si>
  <si>
    <t>Periphylla</t>
  </si>
  <si>
    <t>Periphylla periphylla</t>
  </si>
  <si>
    <t>Chaetognatha</t>
  </si>
  <si>
    <t>Mollusca</t>
  </si>
  <si>
    <t>Gastropoda</t>
  </si>
  <si>
    <t>Pteropoda</t>
  </si>
  <si>
    <t>Clionidae</t>
  </si>
  <si>
    <t>Clione</t>
  </si>
  <si>
    <t>Clione limacina</t>
  </si>
  <si>
    <t>Cephalopoda</t>
  </si>
  <si>
    <t>Cephalopoda indet.</t>
  </si>
  <si>
    <t>Oegopsida</t>
  </si>
  <si>
    <t>Gonatidae</t>
  </si>
  <si>
    <t>Gonatus</t>
  </si>
  <si>
    <t>Chordata</t>
  </si>
  <si>
    <t>Actinopteri</t>
  </si>
  <si>
    <t>Myctophiformes</t>
  </si>
  <si>
    <t>Myctophidae</t>
  </si>
  <si>
    <t>Benthosema</t>
  </si>
  <si>
    <t>Benthosema glaciale</t>
  </si>
  <si>
    <t>Gadiformes</t>
  </si>
  <si>
    <t>Gadidae</t>
  </si>
  <si>
    <t>Boreogadus</t>
  </si>
  <si>
    <t>Boreogadus saida</t>
  </si>
  <si>
    <t>Pleuronectiformes</t>
  </si>
  <si>
    <t>Pleuronectidae</t>
  </si>
  <si>
    <t>Reinhardtius</t>
  </si>
  <si>
    <t>Reinhardtius hippoglossoides</t>
  </si>
  <si>
    <t>Grand Total</t>
  </si>
  <si>
    <t>Macrozooplankton</t>
  </si>
  <si>
    <t>Station information</t>
  </si>
  <si>
    <t>Trawling</t>
  </si>
  <si>
    <t>Vessel</t>
  </si>
  <si>
    <t>Measurement place</t>
  </si>
  <si>
    <t>Specimen id</t>
  </si>
  <si>
    <t>Individual wet weight (g)</t>
  </si>
  <si>
    <t>Specimen id with no individual weight was weighed by taxon and station</t>
  </si>
  <si>
    <r>
      <t xml:space="preserve">Gonatus </t>
    </r>
    <r>
      <rPr>
        <sz val="11"/>
        <color theme="1"/>
        <rFont val="Calibri"/>
        <family val="2"/>
        <scheme val="minor"/>
      </rPr>
      <t>sp.</t>
    </r>
  </si>
  <si>
    <t>Lab</t>
  </si>
  <si>
    <r>
      <t>Cephalopoda</t>
    </r>
    <r>
      <rPr>
        <sz val="11"/>
        <color theme="1"/>
        <rFont val="Calibri"/>
        <family val="2"/>
        <scheme val="minor"/>
      </rPr>
      <t xml:space="preserve"> indet.</t>
    </r>
  </si>
  <si>
    <t>NLEG40</t>
  </si>
  <si>
    <t>NLEG41</t>
  </si>
  <si>
    <t>NLEG42</t>
  </si>
  <si>
    <t>NLEG43</t>
  </si>
  <si>
    <t>NLEG44</t>
  </si>
  <si>
    <t>NLEG45</t>
  </si>
  <si>
    <t>NLEG46</t>
  </si>
  <si>
    <t>NLEG47</t>
  </si>
  <si>
    <t>NLEG48</t>
  </si>
  <si>
    <t>NLEG49</t>
  </si>
  <si>
    <t>NLEG50</t>
  </si>
  <si>
    <t>NLEG51</t>
  </si>
  <si>
    <t>NLEG52</t>
  </si>
  <si>
    <t>Calanus hyperboreus</t>
  </si>
  <si>
    <t>Nematoscelis megalops</t>
  </si>
  <si>
    <t>Indet.</t>
  </si>
  <si>
    <t>Rest</t>
  </si>
  <si>
    <t>Calanoida</t>
  </si>
  <si>
    <t>Paraeuchaeta</t>
  </si>
  <si>
    <t>Augaptilidae</t>
  </si>
  <si>
    <t>Aetididae</t>
  </si>
  <si>
    <t>Pseudochirella</t>
  </si>
  <si>
    <t>Nematoscelis</t>
  </si>
  <si>
    <t>Euchaetidae</t>
  </si>
  <si>
    <t>Euaugaptilus</t>
  </si>
  <si>
    <t>NB! () others have found, ()* (our study)</t>
  </si>
  <si>
    <t>Paraeuchaeta spp. (P. glacialis &amp; P. barbata)*</t>
  </si>
  <si>
    <t>Arctic (1, 2)</t>
  </si>
  <si>
    <t>Boreal-Arctic &amp; cosmopolitan (3 ,4)</t>
  </si>
  <si>
    <t>Arctic (5)</t>
  </si>
  <si>
    <t>Subarctic &amp; Arctic (1, 6)</t>
  </si>
  <si>
    <t>Atlantic boreal (7)</t>
  </si>
  <si>
    <t>Boreal &amp; Subarctic (7, 8)</t>
  </si>
  <si>
    <t>Subtropical-Boreal (7)</t>
  </si>
  <si>
    <t>Boreal &amp; Subarctic  (4, 9, 10)</t>
  </si>
  <si>
    <t>Arctic (4, 9, 10)</t>
  </si>
  <si>
    <t>Arctic (11)</t>
  </si>
  <si>
    <t>Arctic (1, 12)</t>
  </si>
  <si>
    <t>Arctic (1, 13)</t>
  </si>
  <si>
    <t>Boreal &amp; Subarctic (1, 14)</t>
  </si>
  <si>
    <t>Boreal &amp; Subarctic (15)</t>
  </si>
  <si>
    <t>Boreal &amp; Subarctic (1, 16)</t>
  </si>
  <si>
    <t>Boreal (14)</t>
  </si>
  <si>
    <t>Boreal &amp; Arctic (14)</t>
  </si>
  <si>
    <t>Arctic (14)</t>
  </si>
  <si>
    <t>1. Kosobokova KN, Hopcroft RR, Hirche HJ. Patterns of zooplankton diversity through the depths of the Arctic’s central basins. Marine Biodiversity. 2011 Mar;41(1):29-50.</t>
  </si>
  <si>
    <t>2. Mumm N, Auel H, Hanssen H, Hagen W, Richter C, Hirche HJ. Breaking the ice: large-scale distribution of mesozooplankton after a decade of Arctic and transpolar cruises. Polar biology. 1998 Aug;20(3):189-97.</t>
  </si>
  <si>
    <t>3. Auel H. Egg size and reproductive adaptations among Arctic deep-sea copepods (Calanoida, Paraeuchaeta). Helgoland Marine Research. 2004 Oct;58(3):147-53.</t>
  </si>
  <si>
    <t>4. Gluchowska M, Kwasniewski S, Prominska A, Olszewska A, Goszczko I, Falk-Petersen S, Hop H, Weslawski JM. Zooplankton in Svalbard fjords on the Atlantic–Arctic boundary. Polar Biology. 2016 Oct;39(10):1785-802.</t>
  </si>
  <si>
    <t>5. Wang YG, Tseng LC, Lin M, Hwang JS. Vertical and geographic distribution of copepod communities at late summer in the Amerasian Basin, Arctic Ocean. Plos one. 2019 Jul 11;14(7):e0219319.</t>
  </si>
  <si>
    <t>6. Gislason A, Silva T. Abundance, composition, and development of zooplankton in the Subarctic Iceland Sea in 2006, 2007, and 2008. ICES Journal of Marine Science. 2012 Sep 1;69(7):1263-76.</t>
  </si>
  <si>
    <t>7. Zhukova NG, Nesterova VN, Prokopchuk IP, Rudneva GB. Winter distribution of euphausiids (Euphausiacea) in the Barents Sea (2000–2005). Deep Sea Research Part II: Topical Studies in Oceanography. 2009 Oct 1;56(21-22):1959-67.</t>
  </si>
  <si>
    <r>
      <t xml:space="preserve">8. Dalpadado P, Skjoldal HR. Abundance, maturity and growth of the krill species </t>
    </r>
    <r>
      <rPr>
        <i/>
        <sz val="11"/>
        <color theme="1"/>
        <rFont val="Calibri"/>
        <family val="2"/>
        <scheme val="minor"/>
      </rPr>
      <t>Thysanoessa inermis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T. longicaudata</t>
    </r>
    <r>
      <rPr>
        <sz val="11"/>
        <color theme="1"/>
        <rFont val="Calibri"/>
        <family val="2"/>
        <scheme val="minor"/>
      </rPr>
      <t xml:space="preserve"> in the Barents Sea. Marine Ecology Progress Series. 1996 Dec 5;144:175-83.</t>
    </r>
  </si>
  <si>
    <r>
      <t xml:space="preserve">9. Koszteyn J, Timofeev S, Węsławski JM, Malinga B. Size structure of </t>
    </r>
    <r>
      <rPr>
        <i/>
        <sz val="11"/>
        <color rgb="FF222222"/>
        <rFont val="Calibri"/>
        <family val="2"/>
        <scheme val="minor"/>
      </rPr>
      <t>Themisto abyssorum</t>
    </r>
    <r>
      <rPr>
        <sz val="11"/>
        <color rgb="FF222222"/>
        <rFont val="Calibri"/>
        <family val="2"/>
        <scheme val="minor"/>
      </rPr>
      <t xml:space="preserve"> Boeck and </t>
    </r>
    <r>
      <rPr>
        <i/>
        <sz val="11"/>
        <color rgb="FF222222"/>
        <rFont val="Calibri"/>
        <family val="2"/>
        <scheme val="minor"/>
      </rPr>
      <t>Themisto libellula</t>
    </r>
    <r>
      <rPr>
        <sz val="11"/>
        <color rgb="FF222222"/>
        <rFont val="Calibri"/>
        <family val="2"/>
        <scheme val="minor"/>
      </rPr>
      <t xml:space="preserve"> (Mandt) populations in European Arctic seas. Polar Biology. 1995 Jan;15(2):85-92.</t>
    </r>
  </si>
  <si>
    <t>10. Dalpadado P, Borkner N, Bogstad B, Mehl S. Distribution of Themisto (Amphipoda) spp. in the Barents Sea and predator-prey interactions. ICES Journal of Marine Science. 2001 Jan 1;58(4):876-95.</t>
  </si>
  <si>
    <r>
      <t xml:space="preserve">11.  Macnaughton MO, Thormar J, Berge J. Sympagic amphipods in the Arctic pack ice: redescriptions of </t>
    </r>
    <r>
      <rPr>
        <i/>
        <sz val="11"/>
        <color theme="1"/>
        <rFont val="Calibri"/>
        <family val="2"/>
        <scheme val="minor"/>
      </rPr>
      <t>Eusirus holmii</t>
    </r>
    <r>
      <rPr>
        <sz val="11"/>
        <color theme="1"/>
        <rFont val="Calibri"/>
        <family val="2"/>
        <scheme val="minor"/>
      </rPr>
      <t xml:space="preserve"> Hansen, 1887 and Pleusymtes karstensi (Barnard, 1959). Polar Biology. 2007 Jul;30(8):1013-25.</t>
    </r>
  </si>
  <si>
    <t>12. Kraft A, Graeve M, Janssen D, Greenacre M, Falk-Petersen S. Arctic pelagic amphipods: lipid dynamics and life strategy. Journal of Plankton Research. 2015 Jul 1;37(4):790-807.</t>
  </si>
  <si>
    <r>
      <t xml:space="preserve">13. Kreibich T, Hagen W, Saborowski R. Food utilization of two pelagic crustaceans in the Greenland Sea: </t>
    </r>
    <r>
      <rPr>
        <i/>
        <sz val="11"/>
        <color theme="1"/>
        <rFont val="Calibri"/>
        <family val="2"/>
        <scheme val="minor"/>
      </rPr>
      <t>Meganyctiphanes norvegica</t>
    </r>
    <r>
      <rPr>
        <sz val="11"/>
        <color theme="1"/>
        <rFont val="Calibri"/>
        <family val="2"/>
        <scheme val="minor"/>
      </rPr>
      <t xml:space="preserve"> (Euphausiacea) and </t>
    </r>
    <r>
      <rPr>
        <i/>
        <sz val="11"/>
        <color theme="1"/>
        <rFont val="Calibri"/>
        <family val="2"/>
        <scheme val="minor"/>
      </rPr>
      <t>Hymenodora glacialis</t>
    </r>
    <r>
      <rPr>
        <sz val="11"/>
        <color theme="1"/>
        <rFont val="Calibri"/>
        <family val="2"/>
        <scheme val="minor"/>
      </rPr>
      <t xml:space="preserve"> (Decapoda, Caridea). Marine Ecology Progress Series. 2010 Aug 26;413:105-15.</t>
    </r>
  </si>
  <si>
    <t>14. Geoffroy M, Daase M, Cusa M, Darnis G, Graeve M, Santana Hernández N, Berge J, Renaud PE, Cottier F, Falk-Petersen S. Mesopelagic sound scattering layers of the high arctic: seasonal variations in biomass, species assemblage, and trophic relationships. Frontiers in Marine Science. 2019 Jul 12;6:364.</t>
  </si>
  <si>
    <r>
      <t xml:space="preserve">15. Geoffroy M, Berge J, Majaneva S, Johnsen G, Langbehn TJ, Cottier F, Mogstad AA, Zolich A, Last K. Increased occurrence of the jellyfish </t>
    </r>
    <r>
      <rPr>
        <i/>
        <sz val="11"/>
        <color rgb="FF222222"/>
        <rFont val="Calibri"/>
        <family val="2"/>
        <scheme val="minor"/>
      </rPr>
      <t>Periphylla periphylla</t>
    </r>
    <r>
      <rPr>
        <sz val="11"/>
        <color rgb="FF222222"/>
        <rFont val="Calibri"/>
        <family val="2"/>
        <scheme val="minor"/>
      </rPr>
      <t xml:space="preserve"> in the European high Arctic. Polar Biology. 2018 Dec;41(12):2615-9.</t>
    </r>
  </si>
  <si>
    <r>
      <t xml:space="preserve">16. Grigor JJ, Søreide JE, Varpe Ø. Seasonal ecology and life-history strategy of the high-latitude predatory zooplankter </t>
    </r>
    <r>
      <rPr>
        <i/>
        <sz val="11"/>
        <color theme="1"/>
        <rFont val="Calibri"/>
        <family val="2"/>
        <scheme val="minor"/>
      </rPr>
      <t>Parasagitta elegans</t>
    </r>
    <r>
      <rPr>
        <sz val="11"/>
        <color theme="1"/>
        <rFont val="Calibri"/>
        <family val="2"/>
        <scheme val="minor"/>
      </rPr>
      <t>. Marine Ecology Progress Series. 2014 Mar 3;499:77-88.</t>
    </r>
  </si>
  <si>
    <r>
      <t>Wet weight in g nm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</si>
  <si>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r>
      <rPr>
        <i/>
        <sz val="11"/>
        <color theme="1"/>
        <rFont val="Calibri"/>
        <family val="2"/>
        <scheme val="minor"/>
      </rPr>
      <t>Calanus</t>
    </r>
    <r>
      <rPr>
        <sz val="11"/>
        <color theme="1"/>
        <rFont val="Calibri"/>
        <family val="2"/>
        <scheme val="minor"/>
      </rPr>
      <t xml:space="preserve"> spp.</t>
    </r>
  </si>
  <si>
    <r>
      <t xml:space="preserve">Euaugaptilus </t>
    </r>
    <r>
      <rPr>
        <sz val="11"/>
        <color theme="1"/>
        <rFont val="Calibri"/>
        <family val="2"/>
        <scheme val="minor"/>
      </rPr>
      <t>sp.</t>
    </r>
    <r>
      <rPr>
        <i/>
        <sz val="11"/>
        <color theme="1"/>
        <rFont val="Calibri"/>
        <family val="2"/>
        <scheme val="minor"/>
      </rPr>
      <t xml:space="preserve"> (E. hyperboreus)</t>
    </r>
  </si>
  <si>
    <r>
      <t xml:space="preserve">Pseudochirella </t>
    </r>
    <r>
      <rPr>
        <sz val="11"/>
        <color theme="1"/>
        <rFont val="Calibri"/>
        <family val="2"/>
        <scheme val="minor"/>
      </rPr>
      <t>spp.</t>
    </r>
    <r>
      <rPr>
        <i/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P. batillipa</t>
    </r>
    <r>
      <rPr>
        <i/>
        <sz val="11"/>
        <color theme="1"/>
        <rFont val="Calibri"/>
        <family val="2"/>
        <scheme val="minor"/>
      </rPr>
      <t xml:space="preserve">; </t>
    </r>
    <r>
      <rPr>
        <sz val="11"/>
        <color theme="1"/>
        <rFont val="Calibri"/>
        <family val="2"/>
        <scheme val="minor"/>
      </rPr>
      <t>P. spectabilis</t>
    </r>
    <r>
      <rPr>
        <i/>
        <sz val="11"/>
        <color theme="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</si>
  <si>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  <scheme val="minor"/>
      </rPr>
      <t>Themisto</t>
    </r>
    <r>
      <rPr>
        <sz val="11"/>
        <color theme="1"/>
        <rFont val="Calibri"/>
        <family val="2"/>
        <scheme val="minor"/>
      </rPr>
      <t xml:space="preserve"> spp.</t>
    </r>
  </si>
  <si>
    <r>
      <t xml:space="preserve">Eusirus </t>
    </r>
    <r>
      <rPr>
        <sz val="11"/>
        <color theme="1"/>
        <rFont val="Calibri"/>
        <family val="2"/>
        <scheme val="minor"/>
      </rPr>
      <t>spp.</t>
    </r>
  </si>
  <si>
    <r>
      <t xml:space="preserve">Caridea </t>
    </r>
    <r>
      <rPr>
        <sz val="11"/>
        <color theme="1"/>
        <rFont val="Calibri"/>
        <family val="2"/>
        <scheme val="minor"/>
      </rPr>
      <t>indet.</t>
    </r>
  </si>
  <si>
    <r>
      <t xml:space="preserve">Mertensia </t>
    </r>
    <r>
      <rPr>
        <sz val="11"/>
        <color theme="1"/>
        <rFont val="Calibri"/>
        <family val="2"/>
        <scheme val="minor"/>
      </rPr>
      <t>spp.</t>
    </r>
  </si>
  <si>
    <r>
      <t xml:space="preserve">Gonatus </t>
    </r>
    <r>
      <rPr>
        <sz val="11"/>
        <color theme="1"/>
        <rFont val="Calibri"/>
        <family val="2"/>
        <scheme val="minor"/>
      </rPr>
      <t>sp.</t>
    </r>
  </si>
  <si>
    <t>Macroplankton</t>
  </si>
  <si>
    <r>
      <t>Chaetognatha (</t>
    </r>
    <r>
      <rPr>
        <i/>
        <sz val="11"/>
        <color theme="1"/>
        <rFont val="Calibri"/>
        <family val="2"/>
        <scheme val="minor"/>
      </rPr>
      <t>Pseudosagitta maxima, Parasagitta elegans, Eukrohnia hamata</t>
    </r>
    <r>
      <rPr>
        <sz val="11"/>
        <color theme="1"/>
        <rFont val="Calibri"/>
        <family val="2"/>
        <scheme val="minor"/>
      </rPr>
      <t>)*</t>
    </r>
  </si>
  <si>
    <t>Total length (cm)</t>
  </si>
  <si>
    <t>Thysanoessa longicaudata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</si>
</sst>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rgb="FF22222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" fontId="0" fillId="0" borderId="0" xfId="0" applyNumberFormat="1" applyFill="1" applyBorder="1"/>
    <xf numFmtId="0" fontId="1" fillId="0" borderId="0" xfId="0" applyFont="1" applyFill="1" applyBorder="1"/>
    <xf numFmtId="1" fontId="1" fillId="0" borderId="0" xfId="0" applyNumberFormat="1" applyFont="1" applyFill="1" applyBorder="1"/>
    <xf numFmtId="21" fontId="1" fillId="0" borderId="0" xfId="0" applyNumberFormat="1" applyFont="1" applyFill="1" applyBorder="1"/>
    <xf numFmtId="21" fontId="0" fillId="0" borderId="0" xfId="0" applyNumberFormat="1" applyFill="1" applyBorder="1"/>
    <xf numFmtId="0" fontId="2" fillId="0" borderId="0" xfId="0" applyFont="1"/>
    <xf numFmtId="0" fontId="3" fillId="0" borderId="1" xfId="0" applyFont="1" applyFill="1" applyBorder="1"/>
    <xf numFmtId="14" fontId="3" fillId="0" borderId="2" xfId="0" applyNumberFormat="1" applyFont="1" applyFill="1" applyBorder="1"/>
    <xf numFmtId="21" fontId="3" fillId="0" borderId="2" xfId="0" applyNumberFormat="1" applyFont="1" applyFill="1" applyBorder="1"/>
    <xf numFmtId="164" fontId="3" fillId="0" borderId="2" xfId="0" applyNumberFormat="1" applyFont="1" applyFill="1" applyBorder="1"/>
    <xf numFmtId="164" fontId="3" fillId="0" borderId="3" xfId="0" applyNumberFormat="1" applyFont="1" applyFill="1" applyBorder="1"/>
    <xf numFmtId="0" fontId="3" fillId="0" borderId="4" xfId="0" applyFont="1" applyFill="1" applyBorder="1"/>
    <xf numFmtId="14" fontId="3" fillId="0" borderId="5" xfId="0" applyNumberFormat="1" applyFont="1" applyFill="1" applyBorder="1"/>
    <xf numFmtId="21" fontId="3" fillId="0" borderId="5" xfId="0" applyNumberFormat="1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0" fontId="3" fillId="0" borderId="1" xfId="0" applyFont="1" applyBorder="1"/>
    <xf numFmtId="21" fontId="3" fillId="0" borderId="2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3" fillId="0" borderId="4" xfId="0" applyFont="1" applyBorder="1"/>
    <xf numFmtId="21" fontId="3" fillId="0" borderId="5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14" fontId="0" fillId="0" borderId="0" xfId="0" applyNumberForma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21" fontId="3" fillId="0" borderId="2" xfId="0" applyNumberFormat="1" applyFont="1" applyFill="1" applyBorder="1" applyAlignment="1">
      <alignment vertical="center"/>
    </xf>
    <xf numFmtId="1" fontId="3" fillId="0" borderId="2" xfId="0" applyNumberFormat="1" applyFont="1" applyFill="1" applyBorder="1"/>
    <xf numFmtId="0" fontId="3" fillId="0" borderId="4" xfId="0" applyFont="1" applyFill="1" applyBorder="1" applyAlignment="1">
      <alignment horizontal="center"/>
    </xf>
    <xf numFmtId="21" fontId="3" fillId="0" borderId="5" xfId="0" applyNumberFormat="1" applyFont="1" applyFill="1" applyBorder="1" applyAlignment="1">
      <alignment vertical="center"/>
    </xf>
    <xf numFmtId="1" fontId="3" fillId="0" borderId="5" xfId="0" applyNumberFormat="1" applyFont="1" applyFill="1" applyBorder="1"/>
    <xf numFmtId="0" fontId="3" fillId="0" borderId="5" xfId="0" applyFont="1" applyBorder="1"/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" fontId="3" fillId="0" borderId="5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right"/>
    </xf>
    <xf numFmtId="1" fontId="3" fillId="0" borderId="2" xfId="0" quotePrefix="1" applyNumberFormat="1" applyFont="1" applyFill="1" applyBorder="1" applyAlignment="1">
      <alignment horizontal="right"/>
    </xf>
    <xf numFmtId="1" fontId="3" fillId="0" borderId="5" xfId="0" quotePrefix="1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165" fontId="9" fillId="0" borderId="0" xfId="0" applyNumberFormat="1" applyFont="1" applyAlignment="1">
      <alignment horizontal="right"/>
    </xf>
    <xf numFmtId="1" fontId="9" fillId="0" borderId="0" xfId="0" applyNumberFormat="1" applyFont="1"/>
    <xf numFmtId="0" fontId="11" fillId="0" borderId="0" xfId="0" applyFont="1"/>
    <xf numFmtId="1" fontId="0" fillId="0" borderId="0" xfId="0" applyNumberFormat="1"/>
    <xf numFmtId="164" fontId="0" fillId="0" borderId="0" xfId="0" applyNumberFormat="1"/>
    <xf numFmtId="166" fontId="0" fillId="0" borderId="0" xfId="0" applyNumberFormat="1"/>
    <xf numFmtId="166" fontId="9" fillId="0" borderId="0" xfId="0" applyNumberFormat="1" applyFont="1"/>
    <xf numFmtId="0" fontId="12" fillId="0" borderId="0" xfId="0" applyFont="1"/>
    <xf numFmtId="0" fontId="8" fillId="0" borderId="0" xfId="0" applyFont="1"/>
    <xf numFmtId="1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1" fontId="3" fillId="0" borderId="1" xfId="0" applyNumberFormat="1" applyFont="1" applyBorder="1"/>
    <xf numFmtId="14" fontId="3" fillId="0" borderId="2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14" fontId="3" fillId="0" borderId="23" xfId="0" applyNumberFormat="1" applyFont="1" applyFill="1" applyBorder="1"/>
    <xf numFmtId="14" fontId="3" fillId="0" borderId="24" xfId="0" applyNumberFormat="1" applyFont="1" applyFill="1" applyBorder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3" fillId="0" borderId="0" xfId="0" applyFont="1"/>
    <xf numFmtId="165" fontId="0" fillId="0" borderId="0" xfId="0" applyNumberFormat="1"/>
    <xf numFmtId="1" fontId="8" fillId="0" borderId="0" xfId="0" applyNumberFormat="1" applyFont="1"/>
    <xf numFmtId="0" fontId="13" fillId="0" borderId="27" xfId="0" applyFont="1" applyFill="1" applyBorder="1" applyAlignment="1">
      <alignment wrapText="1"/>
    </xf>
    <xf numFmtId="0" fontId="14" fillId="0" borderId="0" xfId="0" applyFont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0" fillId="0" borderId="19" xfId="0" applyFont="1" applyFill="1" applyBorder="1"/>
    <xf numFmtId="165" fontId="0" fillId="0" borderId="0" xfId="0" applyNumberFormat="1" applyFont="1" applyFill="1"/>
    <xf numFmtId="165" fontId="0" fillId="0" borderId="0" xfId="0" applyNumberFormat="1" applyFont="1" applyFill="1" applyAlignment="1">
      <alignment horizontal="right"/>
    </xf>
    <xf numFmtId="0" fontId="13" fillId="0" borderId="25" xfId="0" applyFont="1" applyFill="1" applyBorder="1"/>
    <xf numFmtId="165" fontId="0" fillId="0" borderId="26" xfId="0" applyNumberFormat="1" applyFont="1" applyFill="1" applyBorder="1"/>
    <xf numFmtId="165" fontId="0" fillId="0" borderId="0" xfId="0" applyNumberFormat="1" applyFont="1" applyFill="1" applyBorder="1"/>
    <xf numFmtId="0" fontId="13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/>
    <xf numFmtId="0" fontId="1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165" fontId="0" fillId="0" borderId="19" xfId="0" applyNumberFormat="1" applyFont="1" applyFill="1" applyBorder="1"/>
    <xf numFmtId="165" fontId="0" fillId="0" borderId="19" xfId="0" applyNumberFormat="1" applyFont="1" applyFill="1" applyBorder="1" applyAlignment="1">
      <alignment horizontal="right"/>
    </xf>
    <xf numFmtId="1" fontId="0" fillId="0" borderId="0" xfId="0" applyNumberFormat="1" applyFont="1" applyFill="1"/>
    <xf numFmtId="164" fontId="0" fillId="0" borderId="0" xfId="0" applyNumberFormat="1" applyFont="1" applyFill="1"/>
    <xf numFmtId="2" fontId="0" fillId="0" borderId="0" xfId="0" applyNumberFormat="1" applyFont="1" applyFill="1"/>
    <xf numFmtId="166" fontId="0" fillId="0" borderId="0" xfId="0" applyNumberFormat="1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9" xfId="0" applyFont="1" applyFill="1" applyBorder="1"/>
    <xf numFmtId="165" fontId="9" fillId="0" borderId="0" xfId="0" applyNumberFormat="1" applyFont="1" applyFill="1"/>
    <xf numFmtId="165" fontId="9" fillId="0" borderId="0" xfId="0" applyNumberFormat="1" applyFont="1" applyFill="1" applyBorder="1"/>
    <xf numFmtId="165" fontId="9" fillId="0" borderId="19" xfId="0" applyNumberFormat="1" applyFont="1" applyFill="1" applyBorder="1"/>
    <xf numFmtId="1" fontId="9" fillId="0" borderId="0" xfId="0" applyNumberFormat="1" applyFont="1" applyFill="1"/>
    <xf numFmtId="165" fontId="1" fillId="0" borderId="0" xfId="0" applyNumberFormat="1" applyFont="1" applyAlignment="1">
      <alignment wrapText="1"/>
    </xf>
    <xf numFmtId="2" fontId="0" fillId="0" borderId="0" xfId="0" applyNumberFormat="1" applyFont="1" applyFill="1" applyAlignment="1">
      <alignment horizontal="right"/>
    </xf>
    <xf numFmtId="0" fontId="11" fillId="0" borderId="27" xfId="0" applyFont="1" applyFill="1" applyBorder="1" applyAlignment="1">
      <alignment wrapText="1"/>
    </xf>
    <xf numFmtId="165" fontId="0" fillId="0" borderId="0" xfId="0" applyNumberFormat="1" applyFill="1"/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0" fillId="0" borderId="0" xfId="0" applyNumberFormat="1" applyFill="1" applyBorder="1"/>
    <xf numFmtId="0" fontId="11" fillId="0" borderId="0" xfId="0" applyFont="1" applyFill="1"/>
    <xf numFmtId="0" fontId="3" fillId="0" borderId="0" xfId="0" applyFont="1" applyFill="1" applyBorder="1" applyAlignment="1">
      <alignment horizontal="left"/>
    </xf>
    <xf numFmtId="164" fontId="0" fillId="0" borderId="0" xfId="0" applyNumberFormat="1" applyFill="1"/>
    <xf numFmtId="165" fontId="10" fillId="0" borderId="0" xfId="0" applyNumberFormat="1" applyFont="1" applyFill="1"/>
    <xf numFmtId="2" fontId="9" fillId="0" borderId="0" xfId="0" applyNumberFormat="1" applyFont="1" applyFill="1"/>
    <xf numFmtId="166" fontId="9" fillId="0" borderId="0" xfId="0" applyNumberFormat="1" applyFont="1" applyFill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7E23-6BD1-4425-8ED1-6CD6928B2222}">
  <dimension ref="A1:U20"/>
  <sheetViews>
    <sheetView tabSelected="1" zoomScale="120" zoomScaleNormal="120" workbookViewId="0">
      <selection activeCell="A14" sqref="A14"/>
    </sheetView>
  </sheetViews>
  <sheetFormatPr defaultRowHeight="14.5" x14ac:dyDescent="0.35"/>
  <cols>
    <col min="1" max="2" width="9.26953125" style="31" customWidth="1"/>
    <col min="3" max="3" width="7.453125" style="31" customWidth="1"/>
    <col min="4" max="4" width="9.54296875" style="31" customWidth="1"/>
    <col min="5" max="5" width="13.08984375" customWidth="1"/>
    <col min="6" max="6" width="8.7265625" style="2" customWidth="1"/>
    <col min="7" max="10" width="8.7265625" customWidth="1"/>
    <col min="11" max="11" width="12" customWidth="1"/>
    <col min="12" max="12" width="11.453125" customWidth="1"/>
    <col min="13" max="14" width="7.54296875" customWidth="1"/>
    <col min="15" max="15" width="8.1796875" customWidth="1"/>
    <col min="16" max="16" width="7.54296875" customWidth="1"/>
    <col min="17" max="17" width="8.7265625" customWidth="1"/>
    <col min="18" max="18" width="9" customWidth="1"/>
    <col min="19" max="19" width="7.81640625" customWidth="1"/>
    <col min="20" max="20" width="7.26953125" customWidth="1"/>
    <col min="21" max="21" width="8.26953125" customWidth="1"/>
  </cols>
  <sheetData>
    <row r="1" spans="1:21" ht="32.25" customHeight="1" thickBot="1" x14ac:dyDescent="0.4">
      <c r="A1" s="136" t="s">
        <v>153</v>
      </c>
      <c r="B1" s="137"/>
      <c r="C1" s="137"/>
      <c r="D1" s="138"/>
      <c r="E1" s="133" t="s">
        <v>154</v>
      </c>
      <c r="F1" s="134"/>
      <c r="G1" s="134"/>
      <c r="H1" s="134"/>
      <c r="I1" s="134"/>
      <c r="J1" s="134"/>
      <c r="K1" s="134"/>
      <c r="L1" s="135"/>
      <c r="M1" s="130" t="s">
        <v>24</v>
      </c>
      <c r="N1" s="131"/>
      <c r="O1" s="131"/>
      <c r="P1" s="132"/>
      <c r="Q1" s="130" t="s">
        <v>11</v>
      </c>
      <c r="R1" s="131"/>
      <c r="S1" s="131"/>
      <c r="T1" s="131"/>
      <c r="U1" s="132"/>
    </row>
    <row r="2" spans="1:21" ht="24.5" thickBot="1" x14ac:dyDescent="0.4">
      <c r="A2" s="51" t="s">
        <v>25</v>
      </c>
      <c r="B2" s="68" t="s">
        <v>1</v>
      </c>
      <c r="C2" s="48" t="s">
        <v>34</v>
      </c>
      <c r="D2" s="74" t="s">
        <v>7</v>
      </c>
      <c r="E2" s="51" t="s">
        <v>6</v>
      </c>
      <c r="F2" s="48" t="s">
        <v>66</v>
      </c>
      <c r="G2" s="48" t="s">
        <v>2</v>
      </c>
      <c r="H2" s="48" t="s">
        <v>3</v>
      </c>
      <c r="I2" s="48" t="s">
        <v>4</v>
      </c>
      <c r="J2" s="48" t="s">
        <v>5</v>
      </c>
      <c r="K2" s="39" t="s">
        <v>44</v>
      </c>
      <c r="L2" s="40" t="s">
        <v>45</v>
      </c>
      <c r="M2" s="51" t="s">
        <v>66</v>
      </c>
      <c r="N2" s="48" t="s">
        <v>67</v>
      </c>
      <c r="O2" s="48" t="s">
        <v>9</v>
      </c>
      <c r="P2" s="50" t="s">
        <v>8</v>
      </c>
      <c r="Q2" s="51" t="s">
        <v>10</v>
      </c>
      <c r="R2" s="48" t="s">
        <v>7</v>
      </c>
      <c r="S2" s="49" t="s">
        <v>66</v>
      </c>
      <c r="T2" s="48" t="s">
        <v>8</v>
      </c>
      <c r="U2" s="50" t="s">
        <v>9</v>
      </c>
    </row>
    <row r="3" spans="1:21" x14ac:dyDescent="0.35">
      <c r="A3" s="32" t="s">
        <v>26</v>
      </c>
      <c r="B3" s="69">
        <v>3601</v>
      </c>
      <c r="C3" s="72" t="s">
        <v>38</v>
      </c>
      <c r="D3" s="75">
        <v>44436</v>
      </c>
      <c r="E3" s="10" t="s">
        <v>0</v>
      </c>
      <c r="F3" s="33">
        <v>0.3615661458333333</v>
      </c>
      <c r="G3" s="13">
        <v>81.8607895166666</v>
      </c>
      <c r="H3" s="13">
        <v>30.154648333333299</v>
      </c>
      <c r="I3" s="34">
        <v>3146.04</v>
      </c>
      <c r="J3" s="52" t="s">
        <v>12</v>
      </c>
      <c r="K3" s="41" t="s">
        <v>46</v>
      </c>
      <c r="L3" s="42" t="s">
        <v>47</v>
      </c>
      <c r="M3" s="71">
        <v>0.29166666666666669</v>
      </c>
      <c r="N3" s="21">
        <v>0.33333333333333331</v>
      </c>
      <c r="O3" s="22">
        <v>81.802120000000002</v>
      </c>
      <c r="P3" s="23">
        <v>31.079070000000002</v>
      </c>
      <c r="Q3" s="10">
        <v>467</v>
      </c>
      <c r="R3" s="11">
        <v>44437</v>
      </c>
      <c r="S3" s="12">
        <v>2.8715277777777781E-2</v>
      </c>
      <c r="T3" s="13">
        <f>81+48.18/60</f>
        <v>81.802999999999997</v>
      </c>
      <c r="U3" s="14">
        <f>30+53.03/60</f>
        <v>30.883833333333332</v>
      </c>
    </row>
    <row r="4" spans="1:21" ht="15" thickBot="1" x14ac:dyDescent="0.4">
      <c r="A4" s="35" t="s">
        <v>27</v>
      </c>
      <c r="B4" s="70">
        <v>3602</v>
      </c>
      <c r="C4" s="73" t="s">
        <v>38</v>
      </c>
      <c r="D4" s="76">
        <v>44436</v>
      </c>
      <c r="E4" s="15" t="s">
        <v>0</v>
      </c>
      <c r="F4" s="36">
        <v>0.40476082175925931</v>
      </c>
      <c r="G4" s="18">
        <v>81.883166666666597</v>
      </c>
      <c r="H4" s="18">
        <v>30.2098333333333</v>
      </c>
      <c r="I4" s="37">
        <v>3162.3</v>
      </c>
      <c r="J4" s="47" t="s">
        <v>22</v>
      </c>
      <c r="K4" s="43" t="s">
        <v>48</v>
      </c>
      <c r="L4" s="44" t="s">
        <v>49</v>
      </c>
      <c r="M4" s="24"/>
      <c r="N4" s="38"/>
      <c r="O4" s="26"/>
      <c r="P4" s="27"/>
      <c r="Q4" s="15"/>
      <c r="R4" s="16"/>
      <c r="S4" s="17"/>
      <c r="T4" s="18"/>
      <c r="U4" s="19"/>
    </row>
    <row r="5" spans="1:21" x14ac:dyDescent="0.35">
      <c r="A5" s="32" t="s">
        <v>28</v>
      </c>
      <c r="B5" s="69">
        <v>3603</v>
      </c>
      <c r="C5" s="72" t="s">
        <v>37</v>
      </c>
      <c r="D5" s="75">
        <v>44439</v>
      </c>
      <c r="E5" s="10" t="s">
        <v>0</v>
      </c>
      <c r="F5" s="33">
        <v>0.9829941898148149</v>
      </c>
      <c r="G5" s="13">
        <v>83.718456500000002</v>
      </c>
      <c r="H5" s="13">
        <v>25.866476766666601</v>
      </c>
      <c r="I5" s="34">
        <v>4000.24</v>
      </c>
      <c r="J5" s="52" t="s">
        <v>23</v>
      </c>
      <c r="K5" s="41" t="s">
        <v>50</v>
      </c>
      <c r="L5" s="42" t="s">
        <v>51</v>
      </c>
      <c r="M5" s="71">
        <v>0.20833333333333334</v>
      </c>
      <c r="N5" s="21">
        <v>0.25</v>
      </c>
      <c r="O5" s="22">
        <v>83.904259999999994</v>
      </c>
      <c r="P5" s="23">
        <v>25.479240000000001</v>
      </c>
      <c r="Q5" s="20">
        <v>476</v>
      </c>
      <c r="R5" s="11">
        <v>44441</v>
      </c>
      <c r="S5" s="21">
        <v>0.27215277777777774</v>
      </c>
      <c r="T5" s="22">
        <f>83+49.83/60</f>
        <v>83.830500000000001</v>
      </c>
      <c r="U5" s="23">
        <f>24+57.79/60</f>
        <v>24.963166666666666</v>
      </c>
    </row>
    <row r="6" spans="1:21" ht="15" thickBot="1" x14ac:dyDescent="0.4">
      <c r="A6" s="35" t="s">
        <v>29</v>
      </c>
      <c r="B6" s="70">
        <v>3604</v>
      </c>
      <c r="C6" s="73" t="s">
        <v>37</v>
      </c>
      <c r="D6" s="76">
        <v>44440</v>
      </c>
      <c r="E6" s="15" t="s">
        <v>0</v>
      </c>
      <c r="F6" s="36">
        <v>2.837484953703704E-2</v>
      </c>
      <c r="G6" s="18">
        <v>83.693718416666599</v>
      </c>
      <c r="H6" s="18">
        <v>25.967722999999999</v>
      </c>
      <c r="I6" s="37">
        <v>3999.66</v>
      </c>
      <c r="J6" s="47" t="s">
        <v>13</v>
      </c>
      <c r="K6" s="43" t="s">
        <v>52</v>
      </c>
      <c r="L6" s="44" t="s">
        <v>53</v>
      </c>
      <c r="M6" s="24"/>
      <c r="N6" s="38"/>
      <c r="O6" s="26"/>
      <c r="P6" s="27"/>
      <c r="Q6" s="24"/>
      <c r="R6" s="16"/>
      <c r="S6" s="25"/>
      <c r="T6" s="26"/>
      <c r="U6" s="27"/>
    </row>
    <row r="7" spans="1:21" x14ac:dyDescent="0.35">
      <c r="A7" s="32" t="s">
        <v>30</v>
      </c>
      <c r="B7" s="69">
        <v>3605</v>
      </c>
      <c r="C7" s="72" t="s">
        <v>36</v>
      </c>
      <c r="D7" s="75">
        <v>44444</v>
      </c>
      <c r="E7" s="10" t="s">
        <v>0</v>
      </c>
      <c r="F7" s="33">
        <v>0.77069572916666673</v>
      </c>
      <c r="G7" s="13">
        <v>84.9570613333333</v>
      </c>
      <c r="H7" s="13">
        <v>9.4164597499999996</v>
      </c>
      <c r="I7" s="34">
        <v>3430.13</v>
      </c>
      <c r="J7" s="52" t="s">
        <v>14</v>
      </c>
      <c r="K7" s="41" t="s">
        <v>54</v>
      </c>
      <c r="L7" s="42" t="s">
        <v>55</v>
      </c>
      <c r="M7" s="71">
        <v>0.45833333333333331</v>
      </c>
      <c r="N7" s="21">
        <v>0.5</v>
      </c>
      <c r="O7" s="22">
        <v>84.826679999999996</v>
      </c>
      <c r="P7" s="23">
        <v>12.34732</v>
      </c>
      <c r="Q7" s="10">
        <v>482</v>
      </c>
      <c r="R7" s="11">
        <v>44444</v>
      </c>
      <c r="S7" s="12">
        <v>0.44084490740740739</v>
      </c>
      <c r="T7" s="13">
        <f>84+49.43/60</f>
        <v>84.82383333333334</v>
      </c>
      <c r="U7" s="14">
        <f>12+20.25/60</f>
        <v>12.3375</v>
      </c>
    </row>
    <row r="8" spans="1:21" s="9" customFormat="1" ht="15" thickBot="1" x14ac:dyDescent="0.4">
      <c r="A8" s="35" t="s">
        <v>41</v>
      </c>
      <c r="B8" s="70">
        <v>3606</v>
      </c>
      <c r="C8" s="73" t="s">
        <v>36</v>
      </c>
      <c r="D8" s="76">
        <v>44444</v>
      </c>
      <c r="E8" s="15" t="s">
        <v>152</v>
      </c>
      <c r="F8" s="36">
        <v>0.84931096064814815</v>
      </c>
      <c r="G8" s="18">
        <v>84.967483583333305</v>
      </c>
      <c r="H8" s="18">
        <v>9.5134610500000001</v>
      </c>
      <c r="I8" s="37">
        <v>3457.56</v>
      </c>
      <c r="J8" s="47" t="s">
        <v>15</v>
      </c>
      <c r="K8" s="45"/>
      <c r="L8" s="44" t="s">
        <v>56</v>
      </c>
      <c r="M8" s="24"/>
      <c r="N8" s="38"/>
      <c r="O8" s="26"/>
      <c r="P8" s="27"/>
      <c r="Q8" s="15"/>
      <c r="R8" s="16"/>
      <c r="S8" s="17"/>
      <c r="T8" s="18"/>
      <c r="U8" s="19"/>
    </row>
    <row r="9" spans="1:21" x14ac:dyDescent="0.35">
      <c r="A9" s="32" t="s">
        <v>31</v>
      </c>
      <c r="B9" s="69">
        <v>3607</v>
      </c>
      <c r="C9" s="72" t="s">
        <v>35</v>
      </c>
      <c r="D9" s="75">
        <v>44447</v>
      </c>
      <c r="E9" s="10" t="s">
        <v>0</v>
      </c>
      <c r="F9" s="33">
        <v>0.89160019675925928</v>
      </c>
      <c r="G9" s="13">
        <v>85.520910383333302</v>
      </c>
      <c r="H9" s="13">
        <v>4.9862665666666599</v>
      </c>
      <c r="I9" s="34">
        <v>3477.79</v>
      </c>
      <c r="J9" s="52" t="s">
        <v>16</v>
      </c>
      <c r="K9" s="41" t="s">
        <v>57</v>
      </c>
      <c r="L9" s="42" t="s">
        <v>58</v>
      </c>
      <c r="M9" s="71">
        <v>0.75</v>
      </c>
      <c r="N9" s="21">
        <v>0.79166666666666663</v>
      </c>
      <c r="O9" s="22">
        <v>85.525589999999994</v>
      </c>
      <c r="P9" s="23">
        <v>5.0537299999999998</v>
      </c>
      <c r="Q9" s="10">
        <v>488</v>
      </c>
      <c r="R9" s="11">
        <v>44446</v>
      </c>
      <c r="S9" s="12">
        <v>0.57412037037037034</v>
      </c>
      <c r="T9" s="13">
        <f>85+32.01/60</f>
        <v>85.533500000000004</v>
      </c>
      <c r="U9" s="14">
        <f>7+1.36/60</f>
        <v>7.0226666666666668</v>
      </c>
    </row>
    <row r="10" spans="1:21" s="9" customFormat="1" ht="15" thickBot="1" x14ac:dyDescent="0.4">
      <c r="A10" s="35" t="s">
        <v>65</v>
      </c>
      <c r="B10" s="70">
        <v>3608</v>
      </c>
      <c r="C10" s="73" t="s">
        <v>35</v>
      </c>
      <c r="D10" s="76">
        <v>44447</v>
      </c>
      <c r="E10" s="15" t="s">
        <v>152</v>
      </c>
      <c r="F10" s="36">
        <v>0.94693444444444441</v>
      </c>
      <c r="G10" s="18">
        <v>85.508195833333303</v>
      </c>
      <c r="H10" s="18">
        <v>4.6302326499999999</v>
      </c>
      <c r="I10" s="37">
        <v>3689.55</v>
      </c>
      <c r="J10" s="47" t="s">
        <v>17</v>
      </c>
      <c r="K10" s="45"/>
      <c r="L10" s="44" t="s">
        <v>59</v>
      </c>
      <c r="M10" s="24"/>
      <c r="N10" s="38"/>
      <c r="O10" s="26"/>
      <c r="P10" s="27"/>
      <c r="Q10" s="15"/>
      <c r="R10" s="16"/>
      <c r="S10" s="17"/>
      <c r="T10" s="18"/>
      <c r="U10" s="19"/>
    </row>
    <row r="11" spans="1:21" x14ac:dyDescent="0.35">
      <c r="A11" s="32" t="s">
        <v>32</v>
      </c>
      <c r="B11" s="69">
        <v>3611</v>
      </c>
      <c r="C11" s="72" t="s">
        <v>40</v>
      </c>
      <c r="D11" s="75">
        <v>44458</v>
      </c>
      <c r="E11" s="10" t="s">
        <v>0</v>
      </c>
      <c r="F11" s="33">
        <v>0.42303430555555549</v>
      </c>
      <c r="G11" s="13">
        <v>86.604299999999995</v>
      </c>
      <c r="H11" s="13">
        <v>-11.1006666666666</v>
      </c>
      <c r="I11" s="34">
        <v>4245.08</v>
      </c>
      <c r="J11" s="53" t="s">
        <v>19</v>
      </c>
      <c r="K11" s="46"/>
      <c r="L11" s="42" t="s">
        <v>60</v>
      </c>
      <c r="M11" s="71">
        <v>0.5</v>
      </c>
      <c r="N11" s="21">
        <v>0.54166666666666663</v>
      </c>
      <c r="O11" s="22">
        <v>86.612889999999993</v>
      </c>
      <c r="P11" s="23">
        <v>-11.069800000000001</v>
      </c>
      <c r="Q11" s="10">
        <v>504</v>
      </c>
      <c r="R11" s="11">
        <v>44458</v>
      </c>
      <c r="S11" s="12">
        <v>0.51423611111111112</v>
      </c>
      <c r="T11" s="13">
        <f>86+36.62/60</f>
        <v>86.61033333333333</v>
      </c>
      <c r="U11" s="14">
        <f>-(11+0.69/60)</f>
        <v>-11.0115</v>
      </c>
    </row>
    <row r="12" spans="1:21" s="9" customFormat="1" ht="15" thickBot="1" x14ac:dyDescent="0.4">
      <c r="A12" s="35" t="s">
        <v>43</v>
      </c>
      <c r="B12" s="70">
        <v>3612</v>
      </c>
      <c r="C12" s="73" t="s">
        <v>40</v>
      </c>
      <c r="D12" s="76">
        <v>44458</v>
      </c>
      <c r="E12" s="15" t="s">
        <v>152</v>
      </c>
      <c r="F12" s="36">
        <v>0.47833025462962958</v>
      </c>
      <c r="G12" s="18">
        <v>86.628100000000003</v>
      </c>
      <c r="H12" s="18">
        <v>-11.1896666666666</v>
      </c>
      <c r="I12" s="37">
        <v>4247.87</v>
      </c>
      <c r="J12" s="54" t="s">
        <v>21</v>
      </c>
      <c r="K12" s="45"/>
      <c r="L12" s="44" t="s">
        <v>61</v>
      </c>
      <c r="M12" s="24"/>
      <c r="N12" s="38"/>
      <c r="O12" s="26"/>
      <c r="P12" s="27"/>
      <c r="Q12" s="15"/>
      <c r="R12" s="16"/>
      <c r="S12" s="17"/>
      <c r="T12" s="18"/>
      <c r="U12" s="19"/>
    </row>
    <row r="13" spans="1:21" x14ac:dyDescent="0.35">
      <c r="A13" s="32" t="s">
        <v>33</v>
      </c>
      <c r="B13" s="69">
        <v>3609</v>
      </c>
      <c r="C13" s="72" t="s">
        <v>39</v>
      </c>
      <c r="D13" s="75">
        <v>44454</v>
      </c>
      <c r="E13" s="10" t="s">
        <v>0</v>
      </c>
      <c r="F13" s="33">
        <v>0.34539291666666672</v>
      </c>
      <c r="G13" s="13">
        <v>87.456500000000005</v>
      </c>
      <c r="H13" s="13">
        <v>-17.4113333333333</v>
      </c>
      <c r="I13" s="34">
        <v>4286.84</v>
      </c>
      <c r="J13" s="52" t="s">
        <v>18</v>
      </c>
      <c r="K13" s="41" t="s">
        <v>62</v>
      </c>
      <c r="L13" s="42" t="s">
        <v>63</v>
      </c>
      <c r="M13" s="71">
        <v>0.5</v>
      </c>
      <c r="N13" s="21">
        <v>0.54166666666666663</v>
      </c>
      <c r="O13" s="22">
        <v>87.500789999999995</v>
      </c>
      <c r="P13" s="23">
        <v>-17.357700000000001</v>
      </c>
      <c r="Q13" s="10">
        <v>499</v>
      </c>
      <c r="R13" s="11">
        <v>44454</v>
      </c>
      <c r="S13" s="12">
        <v>0.68091435185185178</v>
      </c>
      <c r="T13" s="13">
        <f>87+29.39/60</f>
        <v>87.489833333333337</v>
      </c>
      <c r="U13" s="14">
        <f>-(17+20.95/60)</f>
        <v>-17.349166666666665</v>
      </c>
    </row>
    <row r="14" spans="1:21" ht="15" thickBot="1" x14ac:dyDescent="0.4">
      <c r="A14" s="35" t="s">
        <v>42</v>
      </c>
      <c r="B14" s="70">
        <v>3610</v>
      </c>
      <c r="C14" s="73" t="s">
        <v>39</v>
      </c>
      <c r="D14" s="76">
        <v>44454</v>
      </c>
      <c r="E14" s="15" t="s">
        <v>152</v>
      </c>
      <c r="F14" s="36">
        <v>0.39963762731481478</v>
      </c>
      <c r="G14" s="18">
        <v>87.459500000000006</v>
      </c>
      <c r="H14" s="18">
        <v>-17.396666666666601</v>
      </c>
      <c r="I14" s="37">
        <v>4287.1499999999996</v>
      </c>
      <c r="J14" s="47" t="s">
        <v>20</v>
      </c>
      <c r="K14" s="45"/>
      <c r="L14" s="44" t="s">
        <v>64</v>
      </c>
      <c r="M14" s="24"/>
      <c r="N14" s="38"/>
      <c r="O14" s="26"/>
      <c r="P14" s="27"/>
      <c r="Q14" s="15"/>
      <c r="R14" s="16"/>
      <c r="S14" s="17"/>
      <c r="T14" s="18"/>
      <c r="U14" s="19"/>
    </row>
    <row r="15" spans="1:21" x14ac:dyDescent="0.35">
      <c r="A15" s="28"/>
      <c r="B15" s="28"/>
      <c r="C15" s="28"/>
      <c r="D15" s="28"/>
      <c r="E15" s="3"/>
      <c r="F15" s="8"/>
      <c r="G15" s="3"/>
      <c r="H15" s="3"/>
      <c r="I15" s="3"/>
      <c r="J15" s="4"/>
      <c r="K15" s="4"/>
      <c r="L15" s="4"/>
    </row>
    <row r="16" spans="1:21" x14ac:dyDescent="0.35">
      <c r="A16" s="29"/>
      <c r="B16" s="29"/>
      <c r="C16" s="29"/>
      <c r="D16" s="29"/>
      <c r="E16" s="5"/>
      <c r="F16" s="7"/>
      <c r="G16" s="5"/>
      <c r="H16" s="5"/>
      <c r="I16" s="5"/>
      <c r="J16" s="6"/>
      <c r="K16" s="6"/>
      <c r="L16" s="6"/>
    </row>
    <row r="17" spans="1:12" x14ac:dyDescent="0.35">
      <c r="A17" s="28"/>
      <c r="B17" s="28"/>
      <c r="C17" s="28"/>
      <c r="D17" s="28"/>
      <c r="E17" s="3"/>
      <c r="F17" s="8"/>
      <c r="G17" s="1"/>
      <c r="H17" s="1"/>
      <c r="I17" s="1"/>
      <c r="J17" s="1"/>
      <c r="K17" s="1"/>
      <c r="L17" s="1"/>
    </row>
    <row r="18" spans="1:12" x14ac:dyDescent="0.35">
      <c r="A18" s="28"/>
      <c r="B18" s="28"/>
      <c r="C18" s="28"/>
      <c r="D18" s="28"/>
      <c r="E18" s="3"/>
      <c r="F18" s="8"/>
      <c r="G18" s="1"/>
      <c r="H18" s="1"/>
      <c r="I18" s="1"/>
      <c r="J18" s="1"/>
      <c r="K18" s="1"/>
      <c r="L18" s="1"/>
    </row>
    <row r="19" spans="1:12" x14ac:dyDescent="0.35">
      <c r="A19" s="28"/>
      <c r="B19" s="28"/>
      <c r="C19" s="28"/>
      <c r="D19" s="28"/>
      <c r="E19" s="3"/>
      <c r="F19" s="8"/>
      <c r="G19" s="1"/>
      <c r="H19" s="1"/>
      <c r="I19" s="1"/>
      <c r="J19" s="1"/>
      <c r="K19" s="1"/>
      <c r="L19" s="1"/>
    </row>
    <row r="20" spans="1:12" x14ac:dyDescent="0.35">
      <c r="A20" s="30"/>
      <c r="B20" s="30"/>
      <c r="C20" s="30"/>
      <c r="D20" s="30"/>
      <c r="E20" s="1"/>
      <c r="F20" s="3"/>
      <c r="G20" s="1"/>
      <c r="H20" s="1"/>
      <c r="I20" s="1"/>
      <c r="J20" s="1"/>
      <c r="K20" s="1"/>
      <c r="L20" s="1"/>
    </row>
  </sheetData>
  <mergeCells count="4">
    <mergeCell ref="Q1:U1"/>
    <mergeCell ref="M1:P1"/>
    <mergeCell ref="E1:L1"/>
    <mergeCell ref="A1:D1"/>
  </mergeCells>
  <dataValidations count="1">
    <dataValidation type="time" allowBlank="1" showInputMessage="1" showErrorMessage="1" errorTitle="Error" error="Not a valid time" promptTitle="Event Time (UTC)" prompt="_x000a_The time in UTC_x000a_Format is HH:MM_x000a_If MM &gt; 59, HH will be HH + 1 " sqref="F3:F14" xr:uid="{A2C1AE13-3DC2-4961-B21D-0B44F3873626}">
      <formula1>0</formula1>
      <formula2>0.9999999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EFE8E-D253-468C-A514-4A6B806B9295}">
  <dimension ref="A1:T60"/>
  <sheetViews>
    <sheetView zoomScale="70" zoomScaleNormal="70" workbookViewId="0">
      <selection activeCell="O46" sqref="O46"/>
    </sheetView>
  </sheetViews>
  <sheetFormatPr defaultRowHeight="14.5" x14ac:dyDescent="0.35"/>
  <cols>
    <col min="1" max="1" width="28.81640625" customWidth="1"/>
    <col min="2" max="2" width="16.90625" customWidth="1"/>
    <col min="3" max="3" width="15.453125" customWidth="1"/>
    <col min="4" max="4" width="15.81640625" customWidth="1"/>
    <col min="5" max="5" width="18.453125" customWidth="1"/>
    <col min="6" max="6" width="15.81640625" customWidth="1"/>
    <col min="7" max="7" width="26.7265625" customWidth="1"/>
    <col min="8" max="12" width="12.1796875" customWidth="1"/>
    <col min="13" max="13" width="15.26953125" customWidth="1"/>
    <col min="14" max="14" width="12.1796875" customWidth="1"/>
    <col min="15" max="15" width="15.08984375" style="55" customWidth="1"/>
    <col min="16" max="16" width="12.1796875" style="55" customWidth="1"/>
    <col min="17" max="17" width="14.54296875" style="55" customWidth="1"/>
    <col min="18" max="18" width="12.1796875" style="55" customWidth="1"/>
    <col min="19" max="19" width="14.54296875" style="55" customWidth="1"/>
  </cols>
  <sheetData>
    <row r="1" spans="1:20" ht="29" x14ac:dyDescent="0.35">
      <c r="A1" s="84"/>
      <c r="B1" s="84"/>
      <c r="C1" s="84"/>
      <c r="D1" s="84"/>
      <c r="E1" s="84"/>
      <c r="F1" s="84"/>
      <c r="G1" s="85" t="s">
        <v>188</v>
      </c>
      <c r="H1" s="139" t="s">
        <v>224</v>
      </c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20" x14ac:dyDescent="0.35">
      <c r="A2" s="84"/>
      <c r="B2" s="84"/>
      <c r="C2" s="84"/>
      <c r="D2" s="84"/>
      <c r="E2" s="84"/>
      <c r="F2" s="84"/>
      <c r="G2" s="86" t="s">
        <v>25</v>
      </c>
      <c r="H2" s="87" t="s">
        <v>26</v>
      </c>
      <c r="I2" s="87" t="s">
        <v>27</v>
      </c>
      <c r="J2" s="87" t="s">
        <v>28</v>
      </c>
      <c r="K2" s="87" t="s">
        <v>29</v>
      </c>
      <c r="L2" s="87" t="s">
        <v>30</v>
      </c>
      <c r="M2" s="87" t="s">
        <v>41</v>
      </c>
      <c r="N2" s="87" t="s">
        <v>31</v>
      </c>
      <c r="O2" s="109" t="s">
        <v>65</v>
      </c>
      <c r="P2" s="109" t="s">
        <v>32</v>
      </c>
      <c r="Q2" s="109" t="s">
        <v>43</v>
      </c>
      <c r="R2" s="109" t="s">
        <v>33</v>
      </c>
      <c r="S2" s="109" t="s">
        <v>42</v>
      </c>
    </row>
    <row r="3" spans="1:20" x14ac:dyDescent="0.35">
      <c r="A3" s="84"/>
      <c r="B3" s="84"/>
      <c r="C3" s="84"/>
      <c r="D3" s="84"/>
      <c r="E3" s="84"/>
      <c r="F3" s="84"/>
      <c r="G3" s="86" t="s">
        <v>1</v>
      </c>
      <c r="H3" s="87">
        <v>3601</v>
      </c>
      <c r="I3" s="87">
        <v>3602</v>
      </c>
      <c r="J3" s="87">
        <v>3603</v>
      </c>
      <c r="K3" s="87">
        <v>3604</v>
      </c>
      <c r="L3" s="87">
        <v>3605</v>
      </c>
      <c r="M3" s="87">
        <v>3606</v>
      </c>
      <c r="N3" s="87">
        <v>3607</v>
      </c>
      <c r="O3" s="109">
        <v>3608</v>
      </c>
      <c r="P3" s="109">
        <v>3611</v>
      </c>
      <c r="Q3" s="109">
        <v>3612</v>
      </c>
      <c r="R3" s="109">
        <v>3609</v>
      </c>
      <c r="S3" s="109">
        <v>3610</v>
      </c>
      <c r="T3" s="55"/>
    </row>
    <row r="4" spans="1:20" x14ac:dyDescent="0.35">
      <c r="A4" s="84"/>
      <c r="B4" s="84"/>
      <c r="C4" s="84"/>
      <c r="D4" s="84"/>
      <c r="E4" s="84"/>
      <c r="F4" s="84"/>
      <c r="G4" s="86" t="s">
        <v>34</v>
      </c>
      <c r="H4" s="87" t="s">
        <v>38</v>
      </c>
      <c r="I4" s="87" t="s">
        <v>38</v>
      </c>
      <c r="J4" s="87" t="s">
        <v>37</v>
      </c>
      <c r="K4" s="87" t="s">
        <v>37</v>
      </c>
      <c r="L4" s="87" t="s">
        <v>36</v>
      </c>
      <c r="M4" s="87" t="s">
        <v>36</v>
      </c>
      <c r="N4" s="87" t="s">
        <v>35</v>
      </c>
      <c r="O4" s="109" t="s">
        <v>35</v>
      </c>
      <c r="P4" s="109" t="s">
        <v>40</v>
      </c>
      <c r="Q4" s="109" t="s">
        <v>40</v>
      </c>
      <c r="R4" s="109" t="s">
        <v>39</v>
      </c>
      <c r="S4" s="109" t="s">
        <v>39</v>
      </c>
      <c r="T4" s="55"/>
    </row>
    <row r="5" spans="1:20" x14ac:dyDescent="0.35">
      <c r="A5" s="84"/>
      <c r="B5" s="84"/>
      <c r="C5" s="84"/>
      <c r="D5" s="84"/>
      <c r="E5" s="84"/>
      <c r="F5" s="84"/>
      <c r="G5" s="88" t="s">
        <v>6</v>
      </c>
      <c r="H5" s="89" t="s">
        <v>0</v>
      </c>
      <c r="I5" s="89" t="s">
        <v>0</v>
      </c>
      <c r="J5" s="89" t="s">
        <v>0</v>
      </c>
      <c r="K5" s="89" t="s">
        <v>0</v>
      </c>
      <c r="L5" s="89" t="s">
        <v>0</v>
      </c>
      <c r="M5" s="90" t="s">
        <v>233</v>
      </c>
      <c r="N5" s="90" t="s">
        <v>0</v>
      </c>
      <c r="O5" s="110" t="s">
        <v>233</v>
      </c>
      <c r="P5" s="110" t="s">
        <v>0</v>
      </c>
      <c r="Q5" s="110" t="s">
        <v>233</v>
      </c>
      <c r="R5" s="110" t="s">
        <v>0</v>
      </c>
      <c r="S5" s="110" t="s">
        <v>233</v>
      </c>
      <c r="T5" s="55"/>
    </row>
    <row r="6" spans="1:20" x14ac:dyDescent="0.3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111"/>
      <c r="P6" s="111"/>
      <c r="Q6" s="111"/>
      <c r="R6" s="111"/>
      <c r="S6" s="111"/>
      <c r="T6" s="55"/>
    </row>
    <row r="7" spans="1:20" x14ac:dyDescent="0.35">
      <c r="A7" s="91" t="s">
        <v>68</v>
      </c>
      <c r="B7" s="91" t="s">
        <v>69</v>
      </c>
      <c r="C7" s="91" t="s">
        <v>70</v>
      </c>
      <c r="D7" s="91" t="s">
        <v>71</v>
      </c>
      <c r="E7" s="91" t="s">
        <v>72</v>
      </c>
      <c r="F7" s="91" t="s">
        <v>73</v>
      </c>
      <c r="G7" s="91" t="s">
        <v>74</v>
      </c>
      <c r="H7" s="92"/>
      <c r="I7" s="92"/>
      <c r="J7" s="92"/>
      <c r="K7" s="92"/>
      <c r="L7" s="92"/>
      <c r="M7" s="92"/>
      <c r="N7" s="92"/>
      <c r="O7" s="112"/>
      <c r="P7" s="112"/>
      <c r="Q7" s="112"/>
      <c r="R7" s="112"/>
      <c r="S7" s="112"/>
      <c r="T7" s="56"/>
    </row>
    <row r="8" spans="1:20" x14ac:dyDescent="0.35">
      <c r="A8" s="84"/>
      <c r="B8" s="84" t="s">
        <v>75</v>
      </c>
      <c r="C8" s="84" t="s">
        <v>76</v>
      </c>
      <c r="D8" s="84" t="s">
        <v>180</v>
      </c>
      <c r="E8" s="84" t="s">
        <v>77</v>
      </c>
      <c r="F8" s="84" t="s">
        <v>78</v>
      </c>
      <c r="G8" s="84" t="s">
        <v>225</v>
      </c>
      <c r="H8" s="93"/>
      <c r="I8" s="93"/>
      <c r="J8" s="93"/>
      <c r="K8" s="93">
        <v>0.46296296296296297</v>
      </c>
      <c r="L8" s="93"/>
      <c r="M8" s="94"/>
      <c r="N8" s="93"/>
      <c r="P8" s="113">
        <v>6.8965517241379296E-2</v>
      </c>
      <c r="R8" s="113">
        <v>10</v>
      </c>
      <c r="T8" s="58"/>
    </row>
    <row r="9" spans="1:20" ht="15" thickBot="1" x14ac:dyDescent="0.4">
      <c r="A9" s="84" t="s">
        <v>190</v>
      </c>
      <c r="B9" s="84" t="s">
        <v>75</v>
      </c>
      <c r="C9" s="84" t="s">
        <v>76</v>
      </c>
      <c r="D9" s="84" t="s">
        <v>180</v>
      </c>
      <c r="E9" s="84" t="s">
        <v>77</v>
      </c>
      <c r="F9" s="84" t="s">
        <v>78</v>
      </c>
      <c r="G9" s="95" t="s">
        <v>176</v>
      </c>
      <c r="H9" s="93"/>
      <c r="I9" s="93"/>
      <c r="J9" s="93"/>
      <c r="K9" s="93"/>
      <c r="L9" s="93"/>
      <c r="M9" s="96">
        <f>85.13</f>
        <v>85.13</v>
      </c>
      <c r="N9" s="93"/>
      <c r="O9" s="113">
        <v>54.9</v>
      </c>
      <c r="P9" s="113"/>
      <c r="Q9" s="113">
        <v>90.7</v>
      </c>
      <c r="R9" s="113"/>
      <c r="S9" s="113">
        <v>44.4</v>
      </c>
      <c r="T9" s="58"/>
    </row>
    <row r="10" spans="1:20" ht="28.5" customHeight="1" thickBot="1" x14ac:dyDescent="0.4">
      <c r="A10" s="84" t="s">
        <v>191</v>
      </c>
      <c r="B10" s="84" t="s">
        <v>75</v>
      </c>
      <c r="C10" s="84" t="s">
        <v>76</v>
      </c>
      <c r="D10" s="84" t="s">
        <v>180</v>
      </c>
      <c r="E10" s="84" t="s">
        <v>186</v>
      </c>
      <c r="F10" s="84" t="s">
        <v>181</v>
      </c>
      <c r="G10" s="82" t="s">
        <v>189</v>
      </c>
      <c r="H10" s="93"/>
      <c r="I10" s="93"/>
      <c r="J10" s="93"/>
      <c r="K10" s="93"/>
      <c r="L10" s="93"/>
      <c r="M10" s="97">
        <v>15.78</v>
      </c>
      <c r="N10" s="93"/>
      <c r="O10" s="113">
        <v>6.7</v>
      </c>
      <c r="P10" s="113"/>
      <c r="Q10" s="113">
        <v>19.7</v>
      </c>
      <c r="R10" s="113"/>
      <c r="S10" s="113">
        <v>14.2</v>
      </c>
      <c r="T10" s="58"/>
    </row>
    <row r="11" spans="1:20" ht="29.5" thickBot="1" x14ac:dyDescent="0.4">
      <c r="A11" s="84" t="s">
        <v>192</v>
      </c>
      <c r="B11" s="84" t="s">
        <v>75</v>
      </c>
      <c r="C11" s="84" t="s">
        <v>76</v>
      </c>
      <c r="D11" s="84" t="s">
        <v>180</v>
      </c>
      <c r="E11" s="84" t="s">
        <v>182</v>
      </c>
      <c r="F11" s="98" t="s">
        <v>187</v>
      </c>
      <c r="G11" s="82" t="s">
        <v>226</v>
      </c>
      <c r="H11" s="93"/>
      <c r="I11" s="93"/>
      <c r="J11" s="93"/>
      <c r="K11" s="93"/>
      <c r="L11" s="93"/>
      <c r="M11" s="97">
        <v>0.17</v>
      </c>
      <c r="N11" s="93"/>
      <c r="O11" s="113"/>
      <c r="P11" s="113"/>
      <c r="Q11" s="113"/>
      <c r="R11" s="113"/>
      <c r="S11" s="113"/>
      <c r="T11" s="58"/>
    </row>
    <row r="12" spans="1:20" ht="29.5" thickBot="1" x14ac:dyDescent="0.4">
      <c r="A12" s="84" t="s">
        <v>193</v>
      </c>
      <c r="B12" s="84" t="s">
        <v>75</v>
      </c>
      <c r="C12" s="84" t="s">
        <v>76</v>
      </c>
      <c r="D12" s="84" t="s">
        <v>180</v>
      </c>
      <c r="E12" s="84" t="s">
        <v>183</v>
      </c>
      <c r="F12" s="84" t="s">
        <v>184</v>
      </c>
      <c r="G12" s="82" t="s">
        <v>227</v>
      </c>
      <c r="H12" s="93"/>
      <c r="I12" s="93"/>
      <c r="J12" s="93"/>
      <c r="K12" s="93"/>
      <c r="L12" s="93"/>
      <c r="M12" s="97">
        <v>0.69</v>
      </c>
      <c r="N12" s="93"/>
      <c r="O12" s="113"/>
      <c r="P12" s="113"/>
      <c r="Q12" s="113"/>
      <c r="R12" s="113"/>
      <c r="S12" s="113"/>
      <c r="T12" s="58"/>
    </row>
    <row r="13" spans="1:20" x14ac:dyDescent="0.35">
      <c r="A13" s="84"/>
      <c r="B13" s="84" t="s">
        <v>75</v>
      </c>
      <c r="C13" s="84" t="s">
        <v>79</v>
      </c>
      <c r="D13" s="84" t="s">
        <v>80</v>
      </c>
      <c r="E13" s="84" t="s">
        <v>81</v>
      </c>
      <c r="F13" s="84"/>
      <c r="G13" s="84" t="s">
        <v>82</v>
      </c>
      <c r="H13" s="93"/>
      <c r="I13" s="93"/>
      <c r="J13" s="93"/>
      <c r="K13" s="93"/>
      <c r="L13" s="93"/>
      <c r="M13" s="94">
        <v>0.1</v>
      </c>
      <c r="N13" s="93"/>
      <c r="O13" s="113"/>
      <c r="P13" s="113"/>
      <c r="Q13" s="113"/>
      <c r="R13" s="113"/>
      <c r="S13" s="113">
        <v>0.49107142857142905</v>
      </c>
      <c r="T13" s="57"/>
    </row>
    <row r="14" spans="1:20" x14ac:dyDescent="0.35">
      <c r="A14" s="84"/>
      <c r="B14" s="84" t="s">
        <v>75</v>
      </c>
      <c r="C14" s="84" t="s">
        <v>79</v>
      </c>
      <c r="D14" s="84" t="s">
        <v>83</v>
      </c>
      <c r="E14" s="84" t="s">
        <v>84</v>
      </c>
      <c r="F14" s="84" t="s">
        <v>84</v>
      </c>
      <c r="G14" s="84" t="s">
        <v>85</v>
      </c>
      <c r="H14" s="93">
        <v>0.313283208020049</v>
      </c>
      <c r="I14" s="93">
        <v>107.74193548387099</v>
      </c>
      <c r="J14" s="93">
        <v>21.557719054242</v>
      </c>
      <c r="K14" s="93">
        <v>4.1666666666666705</v>
      </c>
      <c r="L14" s="93"/>
      <c r="M14" s="94"/>
      <c r="N14" s="93"/>
      <c r="O14" s="113">
        <v>0.1</v>
      </c>
      <c r="P14" s="113">
        <v>1.3793103448275901</v>
      </c>
      <c r="Q14" s="113">
        <v>5.6</v>
      </c>
      <c r="R14" s="113">
        <v>0.27173913043478298</v>
      </c>
      <c r="S14" s="127"/>
      <c r="T14" s="58"/>
    </row>
    <row r="15" spans="1:20" x14ac:dyDescent="0.35">
      <c r="A15" s="84" t="s">
        <v>194</v>
      </c>
      <c r="B15" s="84" t="s">
        <v>75</v>
      </c>
      <c r="C15" s="84" t="s">
        <v>79</v>
      </c>
      <c r="D15" s="84" t="s">
        <v>83</v>
      </c>
      <c r="E15" s="84" t="s">
        <v>86</v>
      </c>
      <c r="F15" s="84" t="s">
        <v>87</v>
      </c>
      <c r="G15" s="98" t="s">
        <v>88</v>
      </c>
      <c r="H15" s="93"/>
      <c r="I15" s="93">
        <v>42.580645161290299</v>
      </c>
      <c r="J15" s="93"/>
      <c r="K15" s="93">
        <v>3.6111111111111103</v>
      </c>
      <c r="L15" s="93"/>
      <c r="M15" s="94">
        <v>3.81</v>
      </c>
      <c r="N15" s="93"/>
      <c r="O15" s="113"/>
      <c r="P15" s="113">
        <v>1.6551724137930999</v>
      </c>
      <c r="Q15" s="113"/>
      <c r="R15" s="113">
        <v>0.27173913043478298</v>
      </c>
      <c r="S15" s="113"/>
      <c r="T15" s="58"/>
    </row>
    <row r="16" spans="1:20" ht="15" thickBot="1" x14ac:dyDescent="0.4">
      <c r="A16" s="84" t="s">
        <v>195</v>
      </c>
      <c r="B16" s="84" t="s">
        <v>75</v>
      </c>
      <c r="C16" s="84" t="s">
        <v>79</v>
      </c>
      <c r="D16" s="84" t="s">
        <v>83</v>
      </c>
      <c r="E16" s="84" t="s">
        <v>86</v>
      </c>
      <c r="F16" s="84" t="s">
        <v>89</v>
      </c>
      <c r="G16" s="98" t="s">
        <v>90</v>
      </c>
      <c r="H16" s="93"/>
      <c r="I16" s="93"/>
      <c r="J16" s="93"/>
      <c r="K16" s="93">
        <v>8.8888888888888906E-2</v>
      </c>
      <c r="L16" s="93"/>
      <c r="M16" s="94"/>
      <c r="N16" s="93"/>
      <c r="O16" s="113">
        <v>0.1</v>
      </c>
      <c r="P16" s="113"/>
      <c r="Q16" s="113">
        <v>0.3</v>
      </c>
      <c r="R16" s="113"/>
      <c r="S16" s="113">
        <v>0.1</v>
      </c>
      <c r="T16" s="58"/>
    </row>
    <row r="17" spans="1:20" ht="15" thickBot="1" x14ac:dyDescent="0.4">
      <c r="A17" s="111" t="s">
        <v>195</v>
      </c>
      <c r="B17" s="111" t="s">
        <v>75</v>
      </c>
      <c r="C17" s="111" t="s">
        <v>79</v>
      </c>
      <c r="D17" s="111" t="s">
        <v>83</v>
      </c>
      <c r="E17" s="111" t="s">
        <v>86</v>
      </c>
      <c r="F17" s="111" t="s">
        <v>89</v>
      </c>
      <c r="G17" s="119" t="s">
        <v>236</v>
      </c>
      <c r="H17" s="113"/>
      <c r="I17" s="113"/>
      <c r="J17" s="113"/>
      <c r="K17" s="93"/>
      <c r="L17" s="93"/>
      <c r="M17" s="94"/>
      <c r="N17" s="93"/>
      <c r="O17" s="113">
        <v>0.2</v>
      </c>
      <c r="P17" s="113"/>
      <c r="Q17" s="113">
        <v>0.1</v>
      </c>
      <c r="R17" s="113"/>
      <c r="S17" s="113">
        <v>0.3</v>
      </c>
      <c r="T17" s="58"/>
    </row>
    <row r="18" spans="1:20" s="65" customFormat="1" x14ac:dyDescent="0.35">
      <c r="A18" s="99" t="s">
        <v>196</v>
      </c>
      <c r="B18" s="84" t="s">
        <v>75</v>
      </c>
      <c r="C18" s="84" t="s">
        <v>79</v>
      </c>
      <c r="D18" s="84" t="s">
        <v>83</v>
      </c>
      <c r="E18" s="84" t="s">
        <v>86</v>
      </c>
      <c r="F18" s="84" t="s">
        <v>185</v>
      </c>
      <c r="G18" s="95" t="s">
        <v>177</v>
      </c>
      <c r="H18" s="93"/>
      <c r="I18" s="93"/>
      <c r="J18" s="93"/>
      <c r="K18" s="93"/>
      <c r="L18" s="93"/>
      <c r="M18" s="94">
        <v>0.43</v>
      </c>
      <c r="N18" s="93"/>
      <c r="O18" s="113"/>
      <c r="P18" s="113"/>
      <c r="Q18" s="113"/>
      <c r="R18" s="113"/>
      <c r="S18" s="113"/>
      <c r="T18" s="81"/>
    </row>
    <row r="19" spans="1:20" x14ac:dyDescent="0.35">
      <c r="A19" s="84"/>
      <c r="B19" s="84" t="s">
        <v>75</v>
      </c>
      <c r="C19" s="84" t="s">
        <v>79</v>
      </c>
      <c r="D19" s="84" t="s">
        <v>91</v>
      </c>
      <c r="E19" s="84" t="s">
        <v>84</v>
      </c>
      <c r="F19" s="84" t="s">
        <v>84</v>
      </c>
      <c r="G19" s="84" t="s">
        <v>91</v>
      </c>
      <c r="H19" s="93"/>
      <c r="I19" s="93"/>
      <c r="J19" s="93"/>
      <c r="K19" s="93"/>
      <c r="L19" s="93"/>
      <c r="M19" s="94"/>
      <c r="N19" s="93"/>
      <c r="O19" s="113">
        <v>9.6153846153846201E-2</v>
      </c>
      <c r="P19" s="113"/>
      <c r="Q19" s="113"/>
      <c r="R19" s="113"/>
      <c r="S19" s="113"/>
      <c r="T19" s="58"/>
    </row>
    <row r="20" spans="1:20" x14ac:dyDescent="0.35">
      <c r="A20" s="84"/>
      <c r="B20" s="84" t="s">
        <v>75</v>
      </c>
      <c r="C20" s="84" t="s">
        <v>79</v>
      </c>
      <c r="D20" s="84" t="s">
        <v>91</v>
      </c>
      <c r="E20" s="84" t="s">
        <v>92</v>
      </c>
      <c r="F20" s="84" t="s">
        <v>93</v>
      </c>
      <c r="G20" s="84" t="s">
        <v>228</v>
      </c>
      <c r="H20" s="93"/>
      <c r="I20" s="93">
        <v>40.322580645161302</v>
      </c>
      <c r="J20" s="93">
        <v>6.6063977746870695</v>
      </c>
      <c r="K20" s="93">
        <v>2.7777777777777799</v>
      </c>
      <c r="L20" s="93">
        <v>4.0880503144654092</v>
      </c>
      <c r="M20" s="94">
        <v>169.75</v>
      </c>
      <c r="N20" s="93">
        <v>1.14942528735632</v>
      </c>
      <c r="O20" s="113">
        <v>12.4</v>
      </c>
      <c r="P20" s="113">
        <v>3.4482758620689697</v>
      </c>
      <c r="Q20" s="113">
        <v>19</v>
      </c>
      <c r="R20" s="113">
        <v>1.6304347826087</v>
      </c>
      <c r="S20" s="113">
        <v>5.8</v>
      </c>
      <c r="T20" s="57"/>
    </row>
    <row r="21" spans="1:20" x14ac:dyDescent="0.35">
      <c r="A21" s="84" t="s">
        <v>197</v>
      </c>
      <c r="B21" s="84" t="s">
        <v>75</v>
      </c>
      <c r="C21" s="84" t="s">
        <v>79</v>
      </c>
      <c r="D21" s="84" t="s">
        <v>91</v>
      </c>
      <c r="E21" s="84" t="s">
        <v>92</v>
      </c>
      <c r="F21" s="84" t="s">
        <v>93</v>
      </c>
      <c r="G21" s="98" t="s">
        <v>94</v>
      </c>
      <c r="H21" s="93"/>
      <c r="I21" s="93"/>
      <c r="J21" s="107">
        <v>0.01</v>
      </c>
      <c r="K21" s="93"/>
      <c r="L21" s="93"/>
      <c r="M21" s="94"/>
      <c r="N21" s="93"/>
      <c r="O21" s="113">
        <v>1.4</v>
      </c>
      <c r="P21" s="113">
        <v>5.5172413793103503E-2</v>
      </c>
      <c r="Q21" s="113">
        <v>44.4</v>
      </c>
      <c r="R21" s="113"/>
      <c r="S21" s="113">
        <v>34.9</v>
      </c>
      <c r="T21" s="58"/>
    </row>
    <row r="22" spans="1:20" x14ac:dyDescent="0.35">
      <c r="A22" s="84" t="s">
        <v>198</v>
      </c>
      <c r="B22" s="84" t="s">
        <v>75</v>
      </c>
      <c r="C22" s="84" t="s">
        <v>79</v>
      </c>
      <c r="D22" s="84" t="s">
        <v>91</v>
      </c>
      <c r="E22" s="84" t="s">
        <v>92</v>
      </c>
      <c r="F22" s="84" t="s">
        <v>93</v>
      </c>
      <c r="G22" s="98" t="s">
        <v>95</v>
      </c>
      <c r="H22" s="93">
        <v>66.463659147869507</v>
      </c>
      <c r="I22" s="93">
        <v>18.709677419354797</v>
      </c>
      <c r="J22" s="93">
        <v>6.39777468706537</v>
      </c>
      <c r="K22" s="93">
        <v>2.5925925925925899</v>
      </c>
      <c r="L22" s="93">
        <v>4.5283018867924492</v>
      </c>
      <c r="M22" s="94"/>
      <c r="N22" s="93">
        <v>1.55172413793103</v>
      </c>
      <c r="O22" s="113">
        <v>12.9</v>
      </c>
      <c r="P22" s="113">
        <v>2.8965517241379302</v>
      </c>
      <c r="Q22" s="113">
        <v>52.7</v>
      </c>
      <c r="R22" s="113">
        <v>1.6304347826087</v>
      </c>
      <c r="S22" s="113">
        <v>42.6</v>
      </c>
      <c r="T22" s="58"/>
    </row>
    <row r="23" spans="1:20" x14ac:dyDescent="0.35">
      <c r="A23" s="84"/>
      <c r="B23" s="84" t="s">
        <v>75</v>
      </c>
      <c r="C23" s="84" t="s">
        <v>79</v>
      </c>
      <c r="D23" s="84" t="s">
        <v>91</v>
      </c>
      <c r="E23" s="84" t="s">
        <v>96</v>
      </c>
      <c r="F23" s="84" t="s">
        <v>97</v>
      </c>
      <c r="G23" s="98" t="s">
        <v>229</v>
      </c>
      <c r="H23" s="93"/>
      <c r="I23" s="93"/>
      <c r="J23" s="93"/>
      <c r="K23" s="93"/>
      <c r="L23" s="93"/>
      <c r="M23" s="94"/>
      <c r="N23" s="93"/>
      <c r="O23" s="113"/>
      <c r="P23" s="113"/>
      <c r="Q23" s="113"/>
      <c r="R23" s="113">
        <v>0.48913043478260892</v>
      </c>
      <c r="S23" s="113"/>
      <c r="T23" s="58"/>
    </row>
    <row r="24" spans="1:20" x14ac:dyDescent="0.35">
      <c r="A24" s="84" t="s">
        <v>199</v>
      </c>
      <c r="B24" s="84" t="s">
        <v>75</v>
      </c>
      <c r="C24" s="84" t="s">
        <v>79</v>
      </c>
      <c r="D24" s="84" t="s">
        <v>91</v>
      </c>
      <c r="E24" s="84" t="s">
        <v>96</v>
      </c>
      <c r="F24" s="84" t="s">
        <v>97</v>
      </c>
      <c r="G24" s="98" t="s">
        <v>98</v>
      </c>
      <c r="H24" s="93"/>
      <c r="I24" s="93"/>
      <c r="J24" s="93"/>
      <c r="K24" s="93"/>
      <c r="L24" s="93"/>
      <c r="M24" s="94">
        <v>36.67</v>
      </c>
      <c r="N24" s="93"/>
      <c r="O24" s="113"/>
      <c r="P24" s="113"/>
      <c r="Q24" s="113">
        <v>3.3</v>
      </c>
      <c r="R24" s="113">
        <v>1.0869565217391299</v>
      </c>
      <c r="S24" s="113">
        <v>6.2</v>
      </c>
      <c r="T24" s="57"/>
    </row>
    <row r="25" spans="1:20" x14ac:dyDescent="0.35">
      <c r="A25" s="84" t="s">
        <v>200</v>
      </c>
      <c r="B25" s="84" t="s">
        <v>75</v>
      </c>
      <c r="C25" s="84" t="s">
        <v>79</v>
      </c>
      <c r="D25" s="84" t="s">
        <v>91</v>
      </c>
      <c r="E25" s="2" t="s">
        <v>99</v>
      </c>
      <c r="F25" s="84" t="s">
        <v>100</v>
      </c>
      <c r="G25" s="98" t="s">
        <v>101</v>
      </c>
      <c r="H25" s="93"/>
      <c r="I25" s="93"/>
      <c r="J25" s="93"/>
      <c r="K25" s="93"/>
      <c r="L25" s="93"/>
      <c r="M25" s="118">
        <v>0.01</v>
      </c>
      <c r="N25" s="93"/>
      <c r="O25" s="113"/>
      <c r="P25" s="113"/>
      <c r="Q25" s="113"/>
      <c r="R25" s="113"/>
      <c r="S25" s="113"/>
      <c r="T25" s="57"/>
    </row>
    <row r="26" spans="1:20" x14ac:dyDescent="0.35">
      <c r="A26" s="84"/>
      <c r="B26" s="84" t="s">
        <v>75</v>
      </c>
      <c r="C26" s="84" t="s">
        <v>79</v>
      </c>
      <c r="D26" s="84" t="s">
        <v>102</v>
      </c>
      <c r="E26" s="84" t="s">
        <v>103</v>
      </c>
      <c r="F26" s="84" t="s">
        <v>104</v>
      </c>
      <c r="G26" s="98" t="s">
        <v>104</v>
      </c>
      <c r="H26" s="93"/>
      <c r="I26" s="93"/>
      <c r="J26" s="93"/>
      <c r="K26" s="93"/>
      <c r="L26" s="93"/>
      <c r="M26" s="94"/>
      <c r="N26" s="93"/>
      <c r="O26" s="113">
        <v>2.8</v>
      </c>
      <c r="P26" s="113"/>
      <c r="Q26" s="113">
        <v>1.7</v>
      </c>
      <c r="R26" s="113">
        <v>2.1739130434782599</v>
      </c>
      <c r="S26" s="113">
        <v>5.8</v>
      </c>
      <c r="T26" s="58"/>
    </row>
    <row r="27" spans="1:20" ht="15" thickBot="1" x14ac:dyDescent="0.4">
      <c r="A27" s="84" t="s">
        <v>201</v>
      </c>
      <c r="B27" s="84" t="s">
        <v>75</v>
      </c>
      <c r="C27" s="84" t="s">
        <v>79</v>
      </c>
      <c r="D27" s="84" t="s">
        <v>102</v>
      </c>
      <c r="E27" s="84" t="s">
        <v>103</v>
      </c>
      <c r="F27" s="84" t="s">
        <v>104</v>
      </c>
      <c r="G27" s="98" t="s">
        <v>105</v>
      </c>
      <c r="H27" s="93"/>
      <c r="I27" s="93"/>
      <c r="J27" s="93"/>
      <c r="K27" s="93">
        <v>4.6296296296296306</v>
      </c>
      <c r="L27" s="93">
        <v>6.2893081761006303E-2</v>
      </c>
      <c r="M27" s="94">
        <v>47.25</v>
      </c>
      <c r="N27" s="93">
        <v>0.57471264367816099</v>
      </c>
      <c r="P27" s="113"/>
      <c r="Q27" s="113"/>
      <c r="R27" s="113">
        <v>2.7173913043478297</v>
      </c>
      <c r="T27" s="57"/>
    </row>
    <row r="28" spans="1:20" ht="15" thickBot="1" x14ac:dyDescent="0.4">
      <c r="A28" s="84"/>
      <c r="B28" s="84" t="s">
        <v>75</v>
      </c>
      <c r="C28" s="84" t="s">
        <v>79</v>
      </c>
      <c r="D28" s="84" t="s">
        <v>102</v>
      </c>
      <c r="E28" s="84"/>
      <c r="F28" s="84"/>
      <c r="G28" s="82" t="s">
        <v>230</v>
      </c>
      <c r="H28" s="93"/>
      <c r="I28" s="93"/>
      <c r="J28" s="93"/>
      <c r="K28" s="93"/>
      <c r="L28" s="93"/>
      <c r="M28" s="94">
        <v>5.81</v>
      </c>
      <c r="N28" s="93"/>
      <c r="O28" s="113"/>
      <c r="P28" s="113"/>
      <c r="Q28" s="113"/>
      <c r="R28" s="113"/>
      <c r="S28" s="113"/>
      <c r="T28" s="57"/>
    </row>
    <row r="29" spans="1:20" x14ac:dyDescent="0.35">
      <c r="A29" s="84"/>
      <c r="B29" s="84" t="s">
        <v>106</v>
      </c>
      <c r="C29" s="84" t="s">
        <v>84</v>
      </c>
      <c r="D29" s="84" t="s">
        <v>84</v>
      </c>
      <c r="E29" s="84" t="s">
        <v>84</v>
      </c>
      <c r="F29" s="84" t="s">
        <v>84</v>
      </c>
      <c r="G29" s="84" t="s">
        <v>107</v>
      </c>
      <c r="H29" s="93">
        <v>15.3508771929824</v>
      </c>
      <c r="I29" s="93">
        <v>45.806451612903196</v>
      </c>
      <c r="J29" s="93">
        <v>8.6926286509040303</v>
      </c>
      <c r="K29" s="93">
        <v>3.7037037037036997</v>
      </c>
      <c r="L29" s="93"/>
      <c r="M29" s="93">
        <v>44</v>
      </c>
      <c r="N29" s="93"/>
      <c r="O29" s="113"/>
      <c r="P29" s="113"/>
      <c r="Q29" s="113"/>
      <c r="R29" s="113">
        <v>84.239130434782595</v>
      </c>
      <c r="S29" s="113"/>
      <c r="T29" s="58"/>
    </row>
    <row r="30" spans="1:20" x14ac:dyDescent="0.35">
      <c r="A30" s="84" t="s">
        <v>202</v>
      </c>
      <c r="B30" s="84" t="s">
        <v>106</v>
      </c>
      <c r="C30" s="84" t="s">
        <v>108</v>
      </c>
      <c r="D30" s="84" t="s">
        <v>109</v>
      </c>
      <c r="E30" s="84" t="s">
        <v>110</v>
      </c>
      <c r="F30" s="84" t="s">
        <v>111</v>
      </c>
      <c r="G30" s="98" t="s">
        <v>112</v>
      </c>
      <c r="H30" s="93">
        <v>77.067669172932199</v>
      </c>
      <c r="I30" s="93">
        <v>63.870967741935502</v>
      </c>
      <c r="J30" s="93">
        <v>1.3908205841446502</v>
      </c>
      <c r="K30" s="93"/>
      <c r="L30" s="93"/>
      <c r="M30" s="93">
        <v>5.5</v>
      </c>
      <c r="N30" s="93"/>
      <c r="O30" s="113">
        <v>8.1999999999999993</v>
      </c>
      <c r="P30" s="113">
        <v>2.7586206896551699</v>
      </c>
      <c r="Q30" s="113">
        <v>17</v>
      </c>
      <c r="R30" s="113">
        <v>102.717391304348</v>
      </c>
      <c r="S30" s="113">
        <v>56.25</v>
      </c>
      <c r="T30" s="58"/>
    </row>
    <row r="31" spans="1:20" x14ac:dyDescent="0.35">
      <c r="A31" s="84" t="s">
        <v>202</v>
      </c>
      <c r="B31" s="84" t="s">
        <v>106</v>
      </c>
      <c r="C31" s="84" t="s">
        <v>113</v>
      </c>
      <c r="D31" s="84" t="s">
        <v>114</v>
      </c>
      <c r="E31" s="84" t="s">
        <v>115</v>
      </c>
      <c r="F31" s="84" t="s">
        <v>116</v>
      </c>
      <c r="G31" s="98" t="s">
        <v>231</v>
      </c>
      <c r="H31" s="93"/>
      <c r="I31" s="93"/>
      <c r="J31" s="93"/>
      <c r="K31" s="93"/>
      <c r="L31" s="93"/>
      <c r="M31" s="93">
        <v>6</v>
      </c>
      <c r="N31" s="93"/>
      <c r="O31" s="113">
        <v>30.3</v>
      </c>
      <c r="P31" s="113"/>
      <c r="Q31" s="113">
        <v>117</v>
      </c>
      <c r="R31" s="113"/>
      <c r="S31" s="113">
        <v>446.4</v>
      </c>
      <c r="T31" s="58"/>
    </row>
    <row r="32" spans="1:20" x14ac:dyDescent="0.35">
      <c r="A32" s="84"/>
      <c r="B32" s="84" t="s">
        <v>117</v>
      </c>
      <c r="C32" s="84" t="s">
        <v>118</v>
      </c>
      <c r="D32" s="84"/>
      <c r="E32" s="84"/>
      <c r="F32" s="84"/>
      <c r="G32" s="84" t="s">
        <v>119</v>
      </c>
      <c r="H32" s="93"/>
      <c r="I32" s="93"/>
      <c r="J32" s="93"/>
      <c r="K32" s="93"/>
      <c r="L32" s="93"/>
      <c r="M32" s="84"/>
      <c r="N32" s="93"/>
      <c r="O32" s="113"/>
      <c r="P32" s="113">
        <v>6.8965517241379297</v>
      </c>
      <c r="Q32" s="113">
        <v>9</v>
      </c>
      <c r="R32" s="113"/>
      <c r="S32" s="113">
        <v>0.89285714285714302</v>
      </c>
      <c r="T32" s="58"/>
    </row>
    <row r="33" spans="1:20" x14ac:dyDescent="0.35">
      <c r="A33" s="84" t="s">
        <v>203</v>
      </c>
      <c r="B33" s="84" t="s">
        <v>117</v>
      </c>
      <c r="C33" s="84" t="s">
        <v>120</v>
      </c>
      <c r="D33" s="84" t="s">
        <v>121</v>
      </c>
      <c r="E33" s="84" t="s">
        <v>122</v>
      </c>
      <c r="F33" s="84" t="s">
        <v>123</v>
      </c>
      <c r="G33" s="98" t="s">
        <v>124</v>
      </c>
      <c r="H33" s="93"/>
      <c r="I33" s="93"/>
      <c r="J33" s="93"/>
      <c r="K33" s="93">
        <v>102.31481481481499</v>
      </c>
      <c r="L33" s="93"/>
      <c r="M33" s="93"/>
      <c r="N33" s="93"/>
      <c r="O33" s="113"/>
      <c r="P33" s="113"/>
      <c r="Q33" s="113"/>
      <c r="R33" s="113"/>
      <c r="S33" s="113"/>
      <c r="T33" s="58"/>
    </row>
    <row r="34" spans="1:20" x14ac:dyDescent="0.35">
      <c r="A34" s="84"/>
      <c r="B34" s="84" t="s">
        <v>117</v>
      </c>
      <c r="C34" s="84"/>
      <c r="D34" s="84"/>
      <c r="E34" s="84"/>
      <c r="F34" s="84"/>
      <c r="G34" s="84" t="s">
        <v>178</v>
      </c>
      <c r="H34" s="93"/>
      <c r="I34" s="93"/>
      <c r="J34" s="93"/>
      <c r="K34" s="93"/>
      <c r="L34" s="93"/>
      <c r="M34" s="93">
        <v>51.76</v>
      </c>
      <c r="N34" s="93"/>
      <c r="O34" s="113"/>
      <c r="P34" s="113"/>
      <c r="Q34" s="113">
        <v>8.9</v>
      </c>
      <c r="R34" s="113"/>
      <c r="S34" s="113">
        <v>4.4000000000000004</v>
      </c>
      <c r="T34" s="58"/>
    </row>
    <row r="35" spans="1:20" ht="43.5" x14ac:dyDescent="0.35">
      <c r="A35" s="84" t="s">
        <v>204</v>
      </c>
      <c r="B35" s="84" t="s">
        <v>125</v>
      </c>
      <c r="C35" s="84"/>
      <c r="D35" s="84"/>
      <c r="E35" s="84"/>
      <c r="F35" s="84"/>
      <c r="G35" s="85" t="s">
        <v>234</v>
      </c>
      <c r="H35" s="93">
        <v>0.313283208020049</v>
      </c>
      <c r="I35" s="93">
        <v>0.967741935483871</v>
      </c>
      <c r="J35" s="93">
        <v>3.4770514603616101</v>
      </c>
      <c r="K35" s="93">
        <v>8.7962962962963012</v>
      </c>
      <c r="L35" s="93"/>
      <c r="M35" s="94">
        <v>149.9</v>
      </c>
      <c r="N35" s="93"/>
      <c r="O35" s="113">
        <v>6</v>
      </c>
      <c r="P35" s="113">
        <v>0.34482758620689702</v>
      </c>
      <c r="Q35" s="113">
        <v>59.5</v>
      </c>
      <c r="R35" s="113">
        <v>0.815217391304348</v>
      </c>
      <c r="S35" s="113">
        <v>30.3</v>
      </c>
      <c r="T35" s="57"/>
    </row>
    <row r="36" spans="1:20" x14ac:dyDescent="0.35">
      <c r="A36" s="84" t="s">
        <v>202</v>
      </c>
      <c r="B36" s="84" t="s">
        <v>126</v>
      </c>
      <c r="C36" s="84" t="s">
        <v>127</v>
      </c>
      <c r="D36" s="84" t="s">
        <v>128</v>
      </c>
      <c r="E36" s="84" t="s">
        <v>129</v>
      </c>
      <c r="F36" s="84" t="s">
        <v>130</v>
      </c>
      <c r="G36" s="98" t="s">
        <v>131</v>
      </c>
      <c r="H36" s="93"/>
      <c r="I36" s="93"/>
      <c r="J36" s="93"/>
      <c r="K36" s="93"/>
      <c r="L36" s="93"/>
      <c r="M36" s="94">
        <v>2.95</v>
      </c>
      <c r="N36" s="93"/>
      <c r="O36" s="113">
        <v>0.6</v>
      </c>
      <c r="P36" s="113"/>
      <c r="Q36" s="113">
        <v>1.6</v>
      </c>
      <c r="R36" s="113"/>
      <c r="S36" s="113">
        <v>2.9</v>
      </c>
      <c r="T36" s="58"/>
    </row>
    <row r="37" spans="1:20" x14ac:dyDescent="0.35">
      <c r="A37" s="84"/>
      <c r="B37" s="84" t="s">
        <v>126</v>
      </c>
      <c r="C37" s="84" t="s">
        <v>132</v>
      </c>
      <c r="D37" s="84"/>
      <c r="E37" s="84"/>
      <c r="F37" s="84"/>
      <c r="G37" s="84" t="s">
        <v>133</v>
      </c>
      <c r="H37" s="93"/>
      <c r="I37" s="93"/>
      <c r="J37" s="93">
        <v>13.908205841446499</v>
      </c>
      <c r="K37" s="93"/>
      <c r="L37" s="93"/>
      <c r="M37" s="94"/>
      <c r="N37" s="93"/>
      <c r="O37" s="113"/>
      <c r="P37" s="113"/>
      <c r="Q37" s="113"/>
      <c r="R37" s="113"/>
      <c r="S37" s="113"/>
      <c r="T37" s="58"/>
    </row>
    <row r="38" spans="1:20" x14ac:dyDescent="0.35">
      <c r="A38" s="84" t="s">
        <v>205</v>
      </c>
      <c r="B38" s="84" t="s">
        <v>126</v>
      </c>
      <c r="C38" s="84" t="s">
        <v>132</v>
      </c>
      <c r="D38" s="84" t="s">
        <v>134</v>
      </c>
      <c r="E38" s="84" t="s">
        <v>135</v>
      </c>
      <c r="F38" s="84" t="s">
        <v>136</v>
      </c>
      <c r="G38" s="98" t="s">
        <v>232</v>
      </c>
      <c r="H38" s="93">
        <v>2.5062656641604</v>
      </c>
      <c r="I38" s="93">
        <v>2.5806451612903198</v>
      </c>
      <c r="J38" s="93"/>
      <c r="K38" s="93"/>
      <c r="L38" s="93"/>
      <c r="M38" s="94">
        <v>2.69</v>
      </c>
      <c r="N38" s="93"/>
      <c r="O38" s="113"/>
      <c r="P38" s="113"/>
      <c r="Q38" s="113"/>
      <c r="R38" s="113"/>
      <c r="S38" s="113"/>
      <c r="T38" s="57"/>
    </row>
    <row r="39" spans="1:20" x14ac:dyDescent="0.35">
      <c r="A39" s="84" t="s">
        <v>206</v>
      </c>
      <c r="B39" s="84" t="s">
        <v>137</v>
      </c>
      <c r="C39" s="84" t="s">
        <v>138</v>
      </c>
      <c r="D39" s="84" t="s">
        <v>139</v>
      </c>
      <c r="E39" s="84" t="s">
        <v>140</v>
      </c>
      <c r="F39" s="84" t="s">
        <v>141</v>
      </c>
      <c r="G39" s="98" t="s">
        <v>142</v>
      </c>
      <c r="H39" s="93"/>
      <c r="I39" s="93">
        <v>2.9032258064516099</v>
      </c>
      <c r="J39" s="93"/>
      <c r="K39" s="93"/>
      <c r="L39" s="93"/>
      <c r="M39" s="94"/>
      <c r="N39" s="93"/>
      <c r="O39" s="113"/>
      <c r="P39" s="113">
        <v>0.68965517241379304</v>
      </c>
      <c r="Q39" s="113">
        <v>3.5</v>
      </c>
      <c r="R39" s="113"/>
      <c r="S39" s="113"/>
      <c r="T39" s="58"/>
    </row>
    <row r="40" spans="1:20" x14ac:dyDescent="0.35">
      <c r="A40" s="84" t="s">
        <v>207</v>
      </c>
      <c r="B40" s="84" t="s">
        <v>137</v>
      </c>
      <c r="C40" s="84" t="s">
        <v>138</v>
      </c>
      <c r="D40" s="84" t="s">
        <v>143</v>
      </c>
      <c r="E40" s="84" t="s">
        <v>144</v>
      </c>
      <c r="F40" s="84" t="s">
        <v>145</v>
      </c>
      <c r="G40" s="98" t="s">
        <v>146</v>
      </c>
      <c r="H40" s="93">
        <v>2.1929824561403497</v>
      </c>
      <c r="I40" s="93"/>
      <c r="J40" s="93"/>
      <c r="K40" s="93"/>
      <c r="L40" s="93"/>
      <c r="M40" s="94"/>
      <c r="N40" s="93"/>
      <c r="O40" s="113"/>
      <c r="P40" s="113"/>
      <c r="Q40" s="113"/>
      <c r="R40" s="113"/>
      <c r="S40" s="113"/>
      <c r="T40" s="58"/>
    </row>
    <row r="41" spans="1:20" x14ac:dyDescent="0.35">
      <c r="A41" s="84" t="s">
        <v>206</v>
      </c>
      <c r="B41" s="100" t="s">
        <v>137</v>
      </c>
      <c r="C41" s="100" t="s">
        <v>138</v>
      </c>
      <c r="D41" s="100" t="s">
        <v>147</v>
      </c>
      <c r="E41" s="100" t="s">
        <v>148</v>
      </c>
      <c r="F41" s="100" t="s">
        <v>149</v>
      </c>
      <c r="G41" s="101" t="s">
        <v>150</v>
      </c>
      <c r="H41" s="97"/>
      <c r="I41" s="97"/>
      <c r="J41" s="97">
        <v>0.34770514603616098</v>
      </c>
      <c r="K41" s="97"/>
      <c r="L41" s="97"/>
      <c r="M41" s="102"/>
      <c r="N41" s="97"/>
      <c r="O41" s="114"/>
      <c r="P41" s="114"/>
      <c r="Q41" s="114"/>
      <c r="R41" s="114"/>
      <c r="S41" s="114"/>
      <c r="T41" s="58"/>
    </row>
    <row r="42" spans="1:20" x14ac:dyDescent="0.35">
      <c r="A42" s="92"/>
      <c r="B42" s="92"/>
      <c r="C42" s="92"/>
      <c r="D42" s="92"/>
      <c r="E42" s="92"/>
      <c r="F42" s="92"/>
      <c r="G42" s="92" t="s">
        <v>179</v>
      </c>
      <c r="H42" s="103"/>
      <c r="I42" s="103"/>
      <c r="J42" s="103"/>
      <c r="K42" s="103"/>
      <c r="L42" s="103"/>
      <c r="M42" s="104">
        <v>11.6</v>
      </c>
      <c r="N42" s="103"/>
      <c r="O42" s="115">
        <v>0.4</v>
      </c>
      <c r="P42" s="115"/>
      <c r="Q42" s="115"/>
      <c r="R42" s="115"/>
      <c r="S42" s="115"/>
      <c r="T42" s="58"/>
    </row>
    <row r="43" spans="1:20" x14ac:dyDescent="0.35">
      <c r="A43" s="84"/>
      <c r="B43" s="84"/>
      <c r="C43" s="84"/>
      <c r="D43" s="84"/>
      <c r="E43" s="84"/>
      <c r="F43" s="84"/>
      <c r="G43" s="84" t="s">
        <v>151</v>
      </c>
      <c r="H43" s="105">
        <f t="shared" ref="H43:M43" si="0">SUM(H8:H42)</f>
        <v>164.20802005012496</v>
      </c>
      <c r="I43" s="105">
        <f t="shared" si="0"/>
        <v>325.48387096774184</v>
      </c>
      <c r="J43" s="105">
        <f t="shared" si="0"/>
        <v>62.388303198887385</v>
      </c>
      <c r="K43" s="105">
        <f t="shared" si="0"/>
        <v>133.14444444444462</v>
      </c>
      <c r="L43" s="105">
        <f t="shared" si="0"/>
        <v>8.6792452830188633</v>
      </c>
      <c r="M43" s="105">
        <f t="shared" si="0"/>
        <v>640.00000000000011</v>
      </c>
      <c r="N43" s="105">
        <f t="shared" ref="N43:R43" si="1">SUM(N8:N42)</f>
        <v>3.2758620689655111</v>
      </c>
      <c r="O43" s="116">
        <f>SUM(O9:O42)</f>
        <v>137.09615384615387</v>
      </c>
      <c r="P43" s="116">
        <f t="shared" si="1"/>
        <v>20.193103448275863</v>
      </c>
      <c r="Q43" s="116">
        <f>SUM(Q9:Q42)</f>
        <v>454</v>
      </c>
      <c r="R43" s="116">
        <f t="shared" si="1"/>
        <v>208.04347826086973</v>
      </c>
      <c r="S43" s="116">
        <f>SUM(S9:S42)</f>
        <v>695.9339285714284</v>
      </c>
      <c r="T43" s="58"/>
    </row>
    <row r="44" spans="1:20" x14ac:dyDescent="0.35">
      <c r="A44" s="84"/>
      <c r="B44" s="84"/>
      <c r="C44" s="84"/>
      <c r="D44" s="84"/>
      <c r="E44" s="84"/>
      <c r="F44" s="106"/>
      <c r="G44" s="84"/>
      <c r="H44" s="107"/>
      <c r="I44" s="107"/>
      <c r="J44" s="107"/>
      <c r="K44" s="107"/>
      <c r="L44" s="107"/>
      <c r="M44" s="107"/>
      <c r="N44" s="107"/>
      <c r="O44" s="128"/>
      <c r="P44" s="128"/>
      <c r="Q44" s="128"/>
      <c r="R44" s="128"/>
      <c r="S44" s="128"/>
      <c r="T44" s="60"/>
    </row>
    <row r="45" spans="1:20" x14ac:dyDescent="0.35">
      <c r="A45" s="84" t="s">
        <v>208</v>
      </c>
      <c r="B45" s="84"/>
      <c r="C45" s="84"/>
      <c r="D45" s="84"/>
      <c r="E45" s="84"/>
      <c r="F45" s="106"/>
      <c r="G45" s="84"/>
      <c r="H45" s="87"/>
      <c r="I45" s="87"/>
      <c r="J45" s="87"/>
      <c r="K45" s="87"/>
      <c r="L45" s="87"/>
      <c r="M45" s="87"/>
      <c r="N45" s="87"/>
      <c r="O45" s="109"/>
      <c r="P45" s="109"/>
      <c r="Q45" s="109"/>
      <c r="R45" s="129"/>
      <c r="S45" s="109"/>
    </row>
    <row r="46" spans="1:20" x14ac:dyDescent="0.35">
      <c r="A46" s="84" t="s">
        <v>209</v>
      </c>
      <c r="B46" s="84"/>
      <c r="C46" s="84"/>
      <c r="D46" s="84"/>
      <c r="E46" s="84"/>
      <c r="F46" s="84"/>
      <c r="G46" s="84"/>
      <c r="H46" s="108"/>
      <c r="I46" s="108"/>
      <c r="J46" s="108"/>
      <c r="K46" s="108"/>
      <c r="L46" s="108"/>
      <c r="M46" s="108"/>
      <c r="N46" s="108"/>
      <c r="O46" s="129"/>
      <c r="P46" s="129"/>
      <c r="Q46" s="129"/>
      <c r="R46" s="129"/>
      <c r="S46" s="129"/>
    </row>
    <row r="47" spans="1:20" x14ac:dyDescent="0.35">
      <c r="A47" s="83" t="s">
        <v>210</v>
      </c>
      <c r="G47" s="64"/>
      <c r="H47" s="62"/>
      <c r="I47" s="62"/>
      <c r="J47" s="62"/>
      <c r="K47" s="62"/>
      <c r="L47" s="62"/>
      <c r="M47" s="63"/>
      <c r="N47" s="62"/>
      <c r="O47" s="63"/>
      <c r="P47" s="63"/>
      <c r="Q47" s="63"/>
      <c r="R47" s="63"/>
      <c r="S47" s="63"/>
    </row>
    <row r="48" spans="1:20" x14ac:dyDescent="0.35">
      <c r="A48" t="s">
        <v>211</v>
      </c>
      <c r="D48" s="65"/>
      <c r="H48" s="62"/>
      <c r="I48" s="62"/>
      <c r="J48" s="62"/>
      <c r="K48" s="62"/>
      <c r="L48" s="62"/>
      <c r="M48" s="63"/>
      <c r="N48" s="62"/>
      <c r="O48" s="63"/>
      <c r="P48" s="63"/>
      <c r="Q48" s="63"/>
      <c r="R48" s="63"/>
      <c r="S48" s="63"/>
    </row>
    <row r="49" spans="1:19" x14ac:dyDescent="0.35">
      <c r="A49" t="s">
        <v>212</v>
      </c>
      <c r="D49" s="65"/>
      <c r="G49" s="64"/>
      <c r="H49" s="62"/>
      <c r="I49" s="62"/>
      <c r="J49" s="62"/>
      <c r="K49" s="62"/>
      <c r="L49" s="62"/>
      <c r="M49" s="63"/>
      <c r="N49" s="62"/>
      <c r="O49" s="63"/>
      <c r="P49" s="63"/>
      <c r="Q49" s="63"/>
      <c r="R49" s="63"/>
      <c r="S49" s="63"/>
    </row>
    <row r="50" spans="1:19" x14ac:dyDescent="0.35">
      <c r="A50" t="s">
        <v>213</v>
      </c>
      <c r="H50" s="62"/>
      <c r="I50" s="62"/>
      <c r="J50" s="62"/>
      <c r="K50" s="62"/>
      <c r="L50" s="62"/>
      <c r="M50" s="63"/>
      <c r="N50" s="62"/>
      <c r="O50" s="63"/>
      <c r="P50" s="63"/>
      <c r="Q50" s="63"/>
      <c r="R50" s="63"/>
      <c r="S50" s="63"/>
    </row>
    <row r="51" spans="1:19" x14ac:dyDescent="0.35">
      <c r="A51" t="s">
        <v>214</v>
      </c>
      <c r="H51" s="62"/>
      <c r="I51" s="62"/>
      <c r="J51" s="62"/>
      <c r="K51" s="62"/>
      <c r="L51" s="62"/>
      <c r="M51" s="63"/>
      <c r="N51" s="62"/>
      <c r="O51" s="63"/>
      <c r="P51" s="63"/>
      <c r="Q51" s="63"/>
      <c r="R51" s="63"/>
      <c r="S51" s="63"/>
    </row>
    <row r="52" spans="1:19" x14ac:dyDescent="0.35">
      <c r="A52" t="s">
        <v>215</v>
      </c>
      <c r="H52" s="62"/>
      <c r="I52" s="62"/>
      <c r="J52" s="62"/>
      <c r="K52" s="62"/>
      <c r="L52" s="62"/>
      <c r="M52" s="63"/>
      <c r="N52" s="62"/>
      <c r="O52" s="63"/>
      <c r="P52" s="63"/>
      <c r="Q52" s="63"/>
      <c r="R52" s="63"/>
      <c r="S52" s="63"/>
    </row>
    <row r="53" spans="1:19" x14ac:dyDescent="0.35">
      <c r="A53" s="83" t="s">
        <v>216</v>
      </c>
      <c r="H53" s="66"/>
      <c r="I53" s="66"/>
      <c r="J53" s="66"/>
      <c r="K53" s="66"/>
      <c r="L53" s="66"/>
      <c r="M53" s="67"/>
      <c r="N53" s="66"/>
      <c r="O53" s="67"/>
      <c r="P53" s="67"/>
      <c r="Q53" s="67"/>
      <c r="R53" s="63"/>
      <c r="S53" s="63"/>
    </row>
    <row r="54" spans="1:19" x14ac:dyDescent="0.35">
      <c r="A54" s="83" t="s">
        <v>217</v>
      </c>
      <c r="H54" s="62"/>
      <c r="I54" s="62"/>
      <c r="J54" s="62"/>
      <c r="K54" s="62"/>
      <c r="L54" s="62"/>
      <c r="M54" s="63"/>
      <c r="N54" s="62"/>
      <c r="O54" s="63"/>
      <c r="P54" s="63"/>
      <c r="Q54" s="63"/>
      <c r="R54" s="63"/>
      <c r="S54" s="63"/>
    </row>
    <row r="55" spans="1:19" x14ac:dyDescent="0.35">
      <c r="A55" t="s">
        <v>218</v>
      </c>
    </row>
    <row r="56" spans="1:19" x14ac:dyDescent="0.35">
      <c r="A56" t="s">
        <v>219</v>
      </c>
    </row>
    <row r="57" spans="1:19" x14ac:dyDescent="0.35">
      <c r="A57" t="s">
        <v>220</v>
      </c>
    </row>
    <row r="58" spans="1:19" x14ac:dyDescent="0.35">
      <c r="A58" s="83" t="s">
        <v>221</v>
      </c>
    </row>
    <row r="59" spans="1:19" x14ac:dyDescent="0.35">
      <c r="A59" s="83" t="s">
        <v>222</v>
      </c>
    </row>
    <row r="60" spans="1:19" x14ac:dyDescent="0.35">
      <c r="A60" t="s">
        <v>223</v>
      </c>
    </row>
  </sheetData>
  <mergeCells count="1">
    <mergeCell ref="H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5FE20-45F2-46D6-9455-2B1651DF829B}">
  <dimension ref="A1:J346"/>
  <sheetViews>
    <sheetView zoomScale="70" zoomScaleNormal="70" workbookViewId="0">
      <selection activeCell="B312" sqref="B312:B339"/>
    </sheetView>
  </sheetViews>
  <sheetFormatPr defaultRowHeight="14.5" x14ac:dyDescent="0.35"/>
  <cols>
    <col min="1" max="1" width="16.7265625" style="61" customWidth="1"/>
    <col min="2" max="2" width="17.7265625" customWidth="1"/>
    <col min="3" max="3" width="16.1796875" style="61" customWidth="1"/>
    <col min="4" max="4" width="20.81640625" customWidth="1"/>
    <col min="5" max="5" width="25.36328125" customWidth="1"/>
    <col min="6" max="6" width="15.6328125" customWidth="1"/>
    <col min="7" max="7" width="15.54296875" style="80" customWidth="1"/>
    <col min="8" max="8" width="22.26953125" customWidth="1"/>
  </cols>
  <sheetData>
    <row r="1" spans="1:10" ht="29" customHeight="1" x14ac:dyDescent="0.35">
      <c r="A1" s="78" t="s">
        <v>25</v>
      </c>
      <c r="B1" s="77" t="s">
        <v>1</v>
      </c>
      <c r="C1" s="78" t="s">
        <v>34</v>
      </c>
      <c r="D1" s="77" t="s">
        <v>156</v>
      </c>
      <c r="E1" s="77" t="s">
        <v>74</v>
      </c>
      <c r="F1" s="77" t="s">
        <v>157</v>
      </c>
      <c r="G1" s="117" t="s">
        <v>235</v>
      </c>
      <c r="H1" s="77" t="s">
        <v>158</v>
      </c>
    </row>
    <row r="2" spans="1:10" x14ac:dyDescent="0.35">
      <c r="A2" s="55" t="s">
        <v>26</v>
      </c>
      <c r="B2">
        <v>3601</v>
      </c>
      <c r="C2" s="55" t="s">
        <v>38</v>
      </c>
      <c r="D2" t="s">
        <v>155</v>
      </c>
      <c r="E2" s="79" t="s">
        <v>146</v>
      </c>
      <c r="F2">
        <v>1</v>
      </c>
      <c r="G2" s="80">
        <v>8</v>
      </c>
      <c r="H2">
        <v>4</v>
      </c>
      <c r="J2" s="55" t="s">
        <v>159</v>
      </c>
    </row>
    <row r="3" spans="1:10" x14ac:dyDescent="0.35">
      <c r="A3" s="55" t="s">
        <v>26</v>
      </c>
      <c r="B3">
        <v>3601</v>
      </c>
      <c r="C3" s="55" t="s">
        <v>38</v>
      </c>
      <c r="D3" t="s">
        <v>155</v>
      </c>
      <c r="E3" s="79" t="s">
        <v>160</v>
      </c>
      <c r="F3">
        <v>1</v>
      </c>
      <c r="H3">
        <v>2</v>
      </c>
    </row>
    <row r="4" spans="1:10" x14ac:dyDescent="0.35">
      <c r="A4" s="55" t="s">
        <v>26</v>
      </c>
      <c r="B4">
        <v>3601</v>
      </c>
      <c r="C4" s="55" t="s">
        <v>38</v>
      </c>
      <c r="D4" t="s">
        <v>155</v>
      </c>
      <c r="E4" s="79" t="s">
        <v>160</v>
      </c>
      <c r="F4">
        <v>2</v>
      </c>
      <c r="H4">
        <v>2</v>
      </c>
      <c r="I4" s="65"/>
    </row>
    <row r="5" spans="1:10" x14ac:dyDescent="0.35">
      <c r="A5" s="55" t="s">
        <v>26</v>
      </c>
      <c r="B5">
        <v>3601</v>
      </c>
      <c r="C5" s="55" t="s">
        <v>38</v>
      </c>
      <c r="D5" t="s">
        <v>161</v>
      </c>
      <c r="E5" s="79" t="s">
        <v>95</v>
      </c>
      <c r="F5">
        <v>1</v>
      </c>
      <c r="G5" s="80">
        <v>1.7999999999999998</v>
      </c>
    </row>
    <row r="6" spans="1:10" x14ac:dyDescent="0.35">
      <c r="A6" s="55" t="s">
        <v>26</v>
      </c>
      <c r="B6">
        <v>3601</v>
      </c>
      <c r="C6" s="55" t="s">
        <v>38</v>
      </c>
      <c r="D6" t="s">
        <v>161</v>
      </c>
      <c r="E6" s="79" t="s">
        <v>95</v>
      </c>
      <c r="F6">
        <v>2</v>
      </c>
      <c r="G6" s="80">
        <v>1.7999999999999998</v>
      </c>
    </row>
    <row r="7" spans="1:10" x14ac:dyDescent="0.35">
      <c r="A7" s="55" t="s">
        <v>26</v>
      </c>
      <c r="B7">
        <v>3601</v>
      </c>
      <c r="C7" s="55" t="s">
        <v>38</v>
      </c>
      <c r="D7" t="s">
        <v>161</v>
      </c>
      <c r="E7" s="79" t="s">
        <v>95</v>
      </c>
      <c r="F7">
        <v>3</v>
      </c>
      <c r="G7" s="80">
        <v>1.7999999999999998</v>
      </c>
    </row>
    <row r="8" spans="1:10" x14ac:dyDescent="0.35">
      <c r="A8" s="55" t="s">
        <v>26</v>
      </c>
      <c r="B8">
        <v>3601</v>
      </c>
      <c r="C8" s="55" t="s">
        <v>38</v>
      </c>
      <c r="D8" t="s">
        <v>161</v>
      </c>
      <c r="E8" s="79" t="s">
        <v>95</v>
      </c>
      <c r="F8">
        <v>4</v>
      </c>
      <c r="G8" s="80">
        <v>1.7999999999999998</v>
      </c>
    </row>
    <row r="9" spans="1:10" x14ac:dyDescent="0.35">
      <c r="A9" s="55" t="s">
        <v>26</v>
      </c>
      <c r="B9">
        <v>3601</v>
      </c>
      <c r="C9" s="55" t="s">
        <v>38</v>
      </c>
      <c r="D9" t="s">
        <v>161</v>
      </c>
      <c r="E9" s="79" t="s">
        <v>95</v>
      </c>
      <c r="F9">
        <v>5</v>
      </c>
      <c r="G9" s="80">
        <v>1.7999999999999998</v>
      </c>
    </row>
    <row r="10" spans="1:10" x14ac:dyDescent="0.35">
      <c r="A10" s="55" t="s">
        <v>26</v>
      </c>
      <c r="B10">
        <v>3601</v>
      </c>
      <c r="C10" s="55" t="s">
        <v>38</v>
      </c>
      <c r="D10" t="s">
        <v>161</v>
      </c>
      <c r="E10" s="79" t="s">
        <v>95</v>
      </c>
      <c r="F10">
        <v>6</v>
      </c>
      <c r="G10" s="80">
        <v>1.9</v>
      </c>
    </row>
    <row r="11" spans="1:10" x14ac:dyDescent="0.35">
      <c r="A11" s="55" t="s">
        <v>26</v>
      </c>
      <c r="B11">
        <v>3601</v>
      </c>
      <c r="C11" s="55" t="s">
        <v>38</v>
      </c>
      <c r="D11" t="s">
        <v>161</v>
      </c>
      <c r="E11" s="79" t="s">
        <v>95</v>
      </c>
      <c r="F11">
        <v>7</v>
      </c>
      <c r="G11" s="80">
        <v>1.9</v>
      </c>
    </row>
    <row r="12" spans="1:10" x14ac:dyDescent="0.35">
      <c r="A12" s="55" t="s">
        <v>26</v>
      </c>
      <c r="B12">
        <v>3601</v>
      </c>
      <c r="C12" s="55" t="s">
        <v>38</v>
      </c>
      <c r="D12" t="s">
        <v>161</v>
      </c>
      <c r="E12" s="79" t="s">
        <v>95</v>
      </c>
      <c r="F12">
        <v>8</v>
      </c>
      <c r="G12" s="80">
        <v>1.9</v>
      </c>
    </row>
    <row r="13" spans="1:10" x14ac:dyDescent="0.35">
      <c r="A13" s="55" t="s">
        <v>26</v>
      </c>
      <c r="B13">
        <v>3601</v>
      </c>
      <c r="C13" s="55" t="s">
        <v>38</v>
      </c>
      <c r="D13" t="s">
        <v>161</v>
      </c>
      <c r="E13" s="79" t="s">
        <v>95</v>
      </c>
      <c r="F13">
        <v>9</v>
      </c>
      <c r="G13" s="80">
        <v>2</v>
      </c>
    </row>
    <row r="14" spans="1:10" x14ac:dyDescent="0.35">
      <c r="A14" s="55" t="s">
        <v>26</v>
      </c>
      <c r="B14">
        <v>3601</v>
      </c>
      <c r="C14" s="55" t="s">
        <v>38</v>
      </c>
      <c r="D14" t="s">
        <v>161</v>
      </c>
      <c r="E14" s="79" t="s">
        <v>95</v>
      </c>
      <c r="F14">
        <v>10</v>
      </c>
      <c r="G14" s="80">
        <v>2</v>
      </c>
    </row>
    <row r="15" spans="1:10" x14ac:dyDescent="0.35">
      <c r="A15" s="55" t="s">
        <v>26</v>
      </c>
      <c r="B15">
        <v>3601</v>
      </c>
      <c r="C15" s="55" t="s">
        <v>38</v>
      </c>
      <c r="D15" t="s">
        <v>161</v>
      </c>
      <c r="E15" s="79" t="s">
        <v>95</v>
      </c>
      <c r="F15">
        <v>11</v>
      </c>
      <c r="G15" s="80">
        <v>2</v>
      </c>
    </row>
    <row r="16" spans="1:10" x14ac:dyDescent="0.35">
      <c r="A16" s="55" t="s">
        <v>26</v>
      </c>
      <c r="B16">
        <v>3601</v>
      </c>
      <c r="C16" s="55" t="s">
        <v>38</v>
      </c>
      <c r="D16" t="s">
        <v>161</v>
      </c>
      <c r="E16" s="79" t="s">
        <v>95</v>
      </c>
      <c r="F16">
        <v>12</v>
      </c>
      <c r="G16" s="80">
        <v>2</v>
      </c>
    </row>
    <row r="17" spans="1:7" x14ac:dyDescent="0.35">
      <c r="A17" s="55" t="s">
        <v>26</v>
      </c>
      <c r="B17">
        <v>3601</v>
      </c>
      <c r="C17" s="55" t="s">
        <v>38</v>
      </c>
      <c r="D17" t="s">
        <v>161</v>
      </c>
      <c r="E17" s="79" t="s">
        <v>95</v>
      </c>
      <c r="F17">
        <v>13</v>
      </c>
      <c r="G17" s="80">
        <v>2</v>
      </c>
    </row>
    <row r="18" spans="1:7" x14ac:dyDescent="0.35">
      <c r="A18" s="55" t="s">
        <v>26</v>
      </c>
      <c r="B18">
        <v>3601</v>
      </c>
      <c r="C18" s="55" t="s">
        <v>38</v>
      </c>
      <c r="D18" t="s">
        <v>161</v>
      </c>
      <c r="E18" s="79" t="s">
        <v>95</v>
      </c>
      <c r="F18">
        <v>14</v>
      </c>
      <c r="G18" s="80">
        <v>2</v>
      </c>
    </row>
    <row r="19" spans="1:7" x14ac:dyDescent="0.35">
      <c r="A19" s="55" t="s">
        <v>26</v>
      </c>
      <c r="B19">
        <v>3601</v>
      </c>
      <c r="C19" s="55" t="s">
        <v>38</v>
      </c>
      <c r="D19" t="s">
        <v>161</v>
      </c>
      <c r="E19" s="79" t="s">
        <v>95</v>
      </c>
      <c r="F19">
        <v>15</v>
      </c>
      <c r="G19" s="80">
        <v>2</v>
      </c>
    </row>
    <row r="20" spans="1:7" x14ac:dyDescent="0.35">
      <c r="A20" s="55" t="s">
        <v>26</v>
      </c>
      <c r="B20">
        <v>3601</v>
      </c>
      <c r="C20" s="55" t="s">
        <v>38</v>
      </c>
      <c r="D20" t="s">
        <v>161</v>
      </c>
      <c r="E20" s="79" t="s">
        <v>95</v>
      </c>
      <c r="F20">
        <v>16</v>
      </c>
      <c r="G20" s="80">
        <v>2</v>
      </c>
    </row>
    <row r="21" spans="1:7" x14ac:dyDescent="0.35">
      <c r="A21" s="55" t="s">
        <v>26</v>
      </c>
      <c r="B21">
        <v>3601</v>
      </c>
      <c r="C21" s="55" t="s">
        <v>38</v>
      </c>
      <c r="D21" t="s">
        <v>161</v>
      </c>
      <c r="E21" s="79" t="s">
        <v>95</v>
      </c>
      <c r="F21">
        <v>17</v>
      </c>
      <c r="G21" s="80">
        <v>2.1</v>
      </c>
    </row>
    <row r="22" spans="1:7" x14ac:dyDescent="0.35">
      <c r="A22" s="55" t="s">
        <v>26</v>
      </c>
      <c r="B22">
        <v>3601</v>
      </c>
      <c r="C22" s="55" t="s">
        <v>38</v>
      </c>
      <c r="D22" t="s">
        <v>161</v>
      </c>
      <c r="E22" s="79" t="s">
        <v>95</v>
      </c>
      <c r="F22">
        <v>18</v>
      </c>
      <c r="G22" s="80">
        <v>2.1</v>
      </c>
    </row>
    <row r="23" spans="1:7" x14ac:dyDescent="0.35">
      <c r="A23" s="55" t="s">
        <v>26</v>
      </c>
      <c r="B23">
        <v>3601</v>
      </c>
      <c r="C23" s="55" t="s">
        <v>38</v>
      </c>
      <c r="D23" t="s">
        <v>161</v>
      </c>
      <c r="E23" s="79" t="s">
        <v>95</v>
      </c>
      <c r="F23">
        <v>19</v>
      </c>
      <c r="G23" s="80">
        <v>2.1</v>
      </c>
    </row>
    <row r="24" spans="1:7" x14ac:dyDescent="0.35">
      <c r="A24" s="55" t="s">
        <v>26</v>
      </c>
      <c r="B24">
        <v>3601</v>
      </c>
      <c r="C24" s="55" t="s">
        <v>38</v>
      </c>
      <c r="D24" t="s">
        <v>161</v>
      </c>
      <c r="E24" s="79" t="s">
        <v>95</v>
      </c>
      <c r="F24">
        <v>20</v>
      </c>
      <c r="G24" s="80">
        <v>2.1</v>
      </c>
    </row>
    <row r="25" spans="1:7" x14ac:dyDescent="0.35">
      <c r="A25" s="55" t="s">
        <v>26</v>
      </c>
      <c r="B25">
        <v>3601</v>
      </c>
      <c r="C25" s="55" t="s">
        <v>38</v>
      </c>
      <c r="D25" t="s">
        <v>161</v>
      </c>
      <c r="E25" s="79" t="s">
        <v>95</v>
      </c>
      <c r="F25">
        <v>21</v>
      </c>
      <c r="G25" s="80">
        <v>2.1</v>
      </c>
    </row>
    <row r="26" spans="1:7" x14ac:dyDescent="0.35">
      <c r="A26" s="55" t="s">
        <v>26</v>
      </c>
      <c r="B26">
        <v>3601</v>
      </c>
      <c r="C26" s="55" t="s">
        <v>38</v>
      </c>
      <c r="D26" t="s">
        <v>161</v>
      </c>
      <c r="E26" s="79" t="s">
        <v>95</v>
      </c>
      <c r="F26">
        <v>22</v>
      </c>
      <c r="G26" s="80">
        <v>2.1</v>
      </c>
    </row>
    <row r="27" spans="1:7" x14ac:dyDescent="0.35">
      <c r="A27" s="55" t="s">
        <v>26</v>
      </c>
      <c r="B27">
        <v>3601</v>
      </c>
      <c r="C27" s="55" t="s">
        <v>38</v>
      </c>
      <c r="D27" t="s">
        <v>161</v>
      </c>
      <c r="E27" s="79" t="s">
        <v>95</v>
      </c>
      <c r="F27">
        <v>23</v>
      </c>
      <c r="G27" s="80">
        <v>2.1</v>
      </c>
    </row>
    <row r="28" spans="1:7" x14ac:dyDescent="0.35">
      <c r="A28" s="55" t="s">
        <v>26</v>
      </c>
      <c r="B28">
        <v>3601</v>
      </c>
      <c r="C28" s="55" t="s">
        <v>38</v>
      </c>
      <c r="D28" t="s">
        <v>161</v>
      </c>
      <c r="E28" s="79" t="s">
        <v>95</v>
      </c>
      <c r="F28">
        <v>24</v>
      </c>
      <c r="G28" s="80">
        <v>2.1999999999999997</v>
      </c>
    </row>
    <row r="29" spans="1:7" x14ac:dyDescent="0.35">
      <c r="A29" s="55" t="s">
        <v>26</v>
      </c>
      <c r="B29">
        <v>3601</v>
      </c>
      <c r="C29" s="55" t="s">
        <v>38</v>
      </c>
      <c r="D29" t="s">
        <v>161</v>
      </c>
      <c r="E29" s="79" t="s">
        <v>95</v>
      </c>
      <c r="F29">
        <v>25</v>
      </c>
      <c r="G29" s="80">
        <v>2.1999999999999997</v>
      </c>
    </row>
    <row r="30" spans="1:7" x14ac:dyDescent="0.35">
      <c r="A30" s="55" t="s">
        <v>26</v>
      </c>
      <c r="B30">
        <v>3601</v>
      </c>
      <c r="C30" s="55" t="s">
        <v>38</v>
      </c>
      <c r="D30" t="s">
        <v>161</v>
      </c>
      <c r="E30" s="79" t="s">
        <v>95</v>
      </c>
      <c r="F30">
        <v>26</v>
      </c>
      <c r="G30" s="80">
        <v>2.2999999999999998</v>
      </c>
    </row>
    <row r="31" spans="1:7" x14ac:dyDescent="0.35">
      <c r="A31" s="55" t="s">
        <v>26</v>
      </c>
      <c r="B31">
        <v>3601</v>
      </c>
      <c r="C31" s="55" t="s">
        <v>38</v>
      </c>
      <c r="D31" t="s">
        <v>161</v>
      </c>
      <c r="E31" s="79" t="s">
        <v>95</v>
      </c>
      <c r="F31">
        <v>27</v>
      </c>
      <c r="G31" s="80">
        <v>2.2999999999999998</v>
      </c>
    </row>
    <row r="32" spans="1:7" x14ac:dyDescent="0.35">
      <c r="A32" s="55" t="s">
        <v>26</v>
      </c>
      <c r="B32">
        <v>3601</v>
      </c>
      <c r="C32" s="55" t="s">
        <v>38</v>
      </c>
      <c r="D32" t="s">
        <v>161</v>
      </c>
      <c r="E32" s="79" t="s">
        <v>95</v>
      </c>
      <c r="F32">
        <v>28</v>
      </c>
      <c r="G32" s="80">
        <v>3</v>
      </c>
    </row>
    <row r="33" spans="1:8" x14ac:dyDescent="0.35">
      <c r="A33" s="55" t="s">
        <v>26</v>
      </c>
      <c r="B33">
        <v>3601</v>
      </c>
      <c r="C33" s="55" t="s">
        <v>38</v>
      </c>
      <c r="D33" t="s">
        <v>161</v>
      </c>
      <c r="E33" s="79" t="s">
        <v>95</v>
      </c>
      <c r="F33">
        <v>29</v>
      </c>
      <c r="G33" s="80">
        <v>3.3000000000000003</v>
      </c>
    </row>
    <row r="34" spans="1:8" x14ac:dyDescent="0.35">
      <c r="A34" s="55" t="s">
        <v>26</v>
      </c>
      <c r="B34">
        <v>3601</v>
      </c>
      <c r="C34" s="55" t="s">
        <v>38</v>
      </c>
      <c r="D34" t="s">
        <v>161</v>
      </c>
      <c r="E34" s="79" t="s">
        <v>95</v>
      </c>
      <c r="F34">
        <v>30</v>
      </c>
      <c r="G34" s="80">
        <v>3.5999999999999996</v>
      </c>
    </row>
    <row r="35" spans="1:8" x14ac:dyDescent="0.35">
      <c r="A35" s="55" t="s">
        <v>27</v>
      </c>
      <c r="B35">
        <v>3602</v>
      </c>
      <c r="C35" s="55" t="s">
        <v>38</v>
      </c>
      <c r="D35" t="s">
        <v>155</v>
      </c>
      <c r="E35" s="79" t="s">
        <v>142</v>
      </c>
      <c r="F35">
        <v>1</v>
      </c>
      <c r="G35" s="80">
        <v>5.5</v>
      </c>
      <c r="H35">
        <v>2</v>
      </c>
    </row>
    <row r="36" spans="1:8" x14ac:dyDescent="0.35">
      <c r="A36" s="55" t="s">
        <v>27</v>
      </c>
      <c r="B36">
        <v>3602</v>
      </c>
      <c r="C36" s="55" t="s">
        <v>38</v>
      </c>
      <c r="D36" t="s">
        <v>155</v>
      </c>
      <c r="E36" s="79" t="s">
        <v>142</v>
      </c>
      <c r="F36">
        <v>2</v>
      </c>
      <c r="G36" s="80">
        <v>4.5</v>
      </c>
      <c r="H36">
        <v>1</v>
      </c>
    </row>
    <row r="37" spans="1:8" x14ac:dyDescent="0.35">
      <c r="A37" s="55" t="s">
        <v>27</v>
      </c>
      <c r="B37">
        <v>3602</v>
      </c>
      <c r="C37" s="55" t="s">
        <v>38</v>
      </c>
      <c r="D37" t="s">
        <v>155</v>
      </c>
      <c r="E37" s="79" t="s">
        <v>142</v>
      </c>
      <c r="F37">
        <v>3</v>
      </c>
      <c r="G37" s="80">
        <v>4.5</v>
      </c>
      <c r="H37">
        <v>1</v>
      </c>
    </row>
    <row r="38" spans="1:8" x14ac:dyDescent="0.35">
      <c r="A38" s="55" t="s">
        <v>27</v>
      </c>
      <c r="B38">
        <v>3602</v>
      </c>
      <c r="C38" s="55" t="s">
        <v>38</v>
      </c>
      <c r="D38" t="s">
        <v>161</v>
      </c>
      <c r="E38" s="79" t="s">
        <v>95</v>
      </c>
      <c r="F38">
        <v>1</v>
      </c>
      <c r="G38" s="80">
        <v>2</v>
      </c>
    </row>
    <row r="39" spans="1:8" x14ac:dyDescent="0.35">
      <c r="A39" s="55" t="s">
        <v>27</v>
      </c>
      <c r="B39">
        <v>3602</v>
      </c>
      <c r="C39" s="55" t="s">
        <v>38</v>
      </c>
      <c r="D39" t="s">
        <v>161</v>
      </c>
      <c r="E39" s="79" t="s">
        <v>95</v>
      </c>
      <c r="F39">
        <v>2</v>
      </c>
      <c r="G39" s="80">
        <v>2</v>
      </c>
    </row>
    <row r="40" spans="1:8" x14ac:dyDescent="0.35">
      <c r="A40" s="55" t="s">
        <v>27</v>
      </c>
      <c r="B40">
        <v>3602</v>
      </c>
      <c r="C40" s="55" t="s">
        <v>38</v>
      </c>
      <c r="D40" t="s">
        <v>161</v>
      </c>
      <c r="E40" s="79" t="s">
        <v>95</v>
      </c>
      <c r="F40">
        <v>3</v>
      </c>
      <c r="G40" s="80">
        <v>2</v>
      </c>
    </row>
    <row r="41" spans="1:8" x14ac:dyDescent="0.35">
      <c r="A41" s="55" t="s">
        <v>27</v>
      </c>
      <c r="B41">
        <v>3602</v>
      </c>
      <c r="C41" s="55" t="s">
        <v>38</v>
      </c>
      <c r="D41" t="s">
        <v>161</v>
      </c>
      <c r="E41" s="79" t="s">
        <v>95</v>
      </c>
      <c r="F41">
        <v>4</v>
      </c>
      <c r="G41" s="80">
        <v>2</v>
      </c>
    </row>
    <row r="42" spans="1:8" x14ac:dyDescent="0.35">
      <c r="A42" s="55" t="s">
        <v>27</v>
      </c>
      <c r="B42">
        <v>3602</v>
      </c>
      <c r="C42" s="55" t="s">
        <v>38</v>
      </c>
      <c r="D42" t="s">
        <v>161</v>
      </c>
      <c r="E42" s="79" t="s">
        <v>95</v>
      </c>
      <c r="F42">
        <v>5</v>
      </c>
      <c r="G42" s="80">
        <v>2.1</v>
      </c>
    </row>
    <row r="43" spans="1:8" x14ac:dyDescent="0.35">
      <c r="A43" s="55" t="s">
        <v>27</v>
      </c>
      <c r="B43">
        <v>3602</v>
      </c>
      <c r="C43" s="55" t="s">
        <v>38</v>
      </c>
      <c r="D43" t="s">
        <v>161</v>
      </c>
      <c r="E43" s="79" t="s">
        <v>95</v>
      </c>
      <c r="F43">
        <v>6</v>
      </c>
      <c r="G43" s="80">
        <v>2.1</v>
      </c>
    </row>
    <row r="44" spans="1:8" x14ac:dyDescent="0.35">
      <c r="A44" s="55" t="s">
        <v>27</v>
      </c>
      <c r="B44">
        <v>3602</v>
      </c>
      <c r="C44" s="55" t="s">
        <v>38</v>
      </c>
      <c r="D44" t="s">
        <v>161</v>
      </c>
      <c r="E44" s="79" t="s">
        <v>95</v>
      </c>
      <c r="F44">
        <v>7</v>
      </c>
      <c r="G44" s="80">
        <v>2.1</v>
      </c>
    </row>
    <row r="45" spans="1:8" x14ac:dyDescent="0.35">
      <c r="A45" s="55" t="s">
        <v>27</v>
      </c>
      <c r="B45">
        <v>3602</v>
      </c>
      <c r="C45" s="55" t="s">
        <v>38</v>
      </c>
      <c r="D45" t="s">
        <v>161</v>
      </c>
      <c r="E45" s="79" t="s">
        <v>95</v>
      </c>
      <c r="F45">
        <v>8</v>
      </c>
      <c r="G45" s="80">
        <v>2.1999999999999997</v>
      </c>
    </row>
    <row r="46" spans="1:8" x14ac:dyDescent="0.35">
      <c r="A46" s="55" t="s">
        <v>27</v>
      </c>
      <c r="B46">
        <v>3602</v>
      </c>
      <c r="C46" s="55" t="s">
        <v>38</v>
      </c>
      <c r="D46" t="s">
        <v>161</v>
      </c>
      <c r="E46" s="79" t="s">
        <v>95</v>
      </c>
      <c r="F46">
        <v>9</v>
      </c>
      <c r="G46" s="80">
        <v>2.1999999999999997</v>
      </c>
    </row>
    <row r="47" spans="1:8" x14ac:dyDescent="0.35">
      <c r="A47" s="55" t="s">
        <v>27</v>
      </c>
      <c r="B47">
        <v>3602</v>
      </c>
      <c r="C47" s="55" t="s">
        <v>38</v>
      </c>
      <c r="D47" t="s">
        <v>161</v>
      </c>
      <c r="E47" s="79" t="s">
        <v>95</v>
      </c>
      <c r="F47">
        <v>10</v>
      </c>
      <c r="G47" s="80">
        <v>2.1999999999999997</v>
      </c>
    </row>
    <row r="48" spans="1:8" x14ac:dyDescent="0.35">
      <c r="A48" s="55" t="s">
        <v>27</v>
      </c>
      <c r="B48">
        <v>3602</v>
      </c>
      <c r="C48" s="55" t="s">
        <v>38</v>
      </c>
      <c r="D48" t="s">
        <v>161</v>
      </c>
      <c r="E48" s="79" t="s">
        <v>95</v>
      </c>
      <c r="F48">
        <v>11</v>
      </c>
      <c r="G48" s="80">
        <v>2.1999999999999997</v>
      </c>
    </row>
    <row r="49" spans="1:7" x14ac:dyDescent="0.35">
      <c r="A49" s="55" t="s">
        <v>27</v>
      </c>
      <c r="B49">
        <v>3602</v>
      </c>
      <c r="C49" s="55" t="s">
        <v>38</v>
      </c>
      <c r="D49" t="s">
        <v>161</v>
      </c>
      <c r="E49" s="79" t="s">
        <v>95</v>
      </c>
      <c r="F49">
        <v>12</v>
      </c>
      <c r="G49" s="80">
        <v>2.2999999999999998</v>
      </c>
    </row>
    <row r="50" spans="1:7" x14ac:dyDescent="0.35">
      <c r="A50" s="55" t="s">
        <v>27</v>
      </c>
      <c r="B50">
        <v>3602</v>
      </c>
      <c r="C50" s="55" t="s">
        <v>38</v>
      </c>
      <c r="D50" t="s">
        <v>161</v>
      </c>
      <c r="E50" s="79" t="s">
        <v>95</v>
      </c>
      <c r="F50">
        <v>13</v>
      </c>
      <c r="G50" s="80">
        <v>2.2999999999999998</v>
      </c>
    </row>
    <row r="51" spans="1:7" x14ac:dyDescent="0.35">
      <c r="A51" s="55" t="s">
        <v>27</v>
      </c>
      <c r="B51">
        <v>3602</v>
      </c>
      <c r="C51" s="55" t="s">
        <v>38</v>
      </c>
      <c r="D51" t="s">
        <v>161</v>
      </c>
      <c r="E51" s="79" t="s">
        <v>95</v>
      </c>
      <c r="F51">
        <v>14</v>
      </c>
      <c r="G51" s="80">
        <v>2.2999999999999998</v>
      </c>
    </row>
    <row r="52" spans="1:7" x14ac:dyDescent="0.35">
      <c r="A52" s="55" t="s">
        <v>27</v>
      </c>
      <c r="B52">
        <v>3602</v>
      </c>
      <c r="C52" s="55" t="s">
        <v>38</v>
      </c>
      <c r="D52" t="s">
        <v>161</v>
      </c>
      <c r="E52" s="79" t="s">
        <v>95</v>
      </c>
      <c r="F52">
        <v>15</v>
      </c>
      <c r="G52" s="80">
        <v>2.7</v>
      </c>
    </row>
    <row r="53" spans="1:7" x14ac:dyDescent="0.35">
      <c r="A53" s="55" t="s">
        <v>27</v>
      </c>
      <c r="B53">
        <v>3602</v>
      </c>
      <c r="C53" s="55" t="s">
        <v>38</v>
      </c>
      <c r="D53" t="s">
        <v>161</v>
      </c>
      <c r="E53" s="79" t="s">
        <v>95</v>
      </c>
      <c r="F53">
        <v>16</v>
      </c>
      <c r="G53" s="80">
        <v>2.7</v>
      </c>
    </row>
    <row r="54" spans="1:7" x14ac:dyDescent="0.35">
      <c r="A54" s="55" t="s">
        <v>27</v>
      </c>
      <c r="B54">
        <v>3602</v>
      </c>
      <c r="C54" s="55" t="s">
        <v>38</v>
      </c>
      <c r="D54" t="s">
        <v>161</v>
      </c>
      <c r="E54" s="79" t="s">
        <v>95</v>
      </c>
      <c r="F54">
        <v>17</v>
      </c>
      <c r="G54" s="80">
        <v>2.7</v>
      </c>
    </row>
    <row r="55" spans="1:7" x14ac:dyDescent="0.35">
      <c r="A55" s="55" t="s">
        <v>27</v>
      </c>
      <c r="B55">
        <v>3602</v>
      </c>
      <c r="C55" s="55" t="s">
        <v>38</v>
      </c>
      <c r="D55" t="s">
        <v>161</v>
      </c>
      <c r="E55" s="79" t="s">
        <v>95</v>
      </c>
      <c r="F55">
        <v>18</v>
      </c>
      <c r="G55" s="80">
        <v>2.7</v>
      </c>
    </row>
    <row r="56" spans="1:7" x14ac:dyDescent="0.35">
      <c r="A56" s="55" t="s">
        <v>27</v>
      </c>
      <c r="B56">
        <v>3602</v>
      </c>
      <c r="C56" s="55" t="s">
        <v>38</v>
      </c>
      <c r="D56" t="s">
        <v>161</v>
      </c>
      <c r="E56" s="79" t="s">
        <v>95</v>
      </c>
      <c r="F56">
        <v>19</v>
      </c>
      <c r="G56" s="80">
        <v>2.8000000000000003</v>
      </c>
    </row>
    <row r="57" spans="1:7" x14ac:dyDescent="0.35">
      <c r="A57" s="55" t="s">
        <v>27</v>
      </c>
      <c r="B57">
        <v>3602</v>
      </c>
      <c r="C57" s="55" t="s">
        <v>38</v>
      </c>
      <c r="D57" t="s">
        <v>161</v>
      </c>
      <c r="E57" s="79" t="s">
        <v>95</v>
      </c>
      <c r="F57">
        <v>20</v>
      </c>
      <c r="G57" s="80">
        <v>3</v>
      </c>
    </row>
    <row r="58" spans="1:7" x14ac:dyDescent="0.35">
      <c r="A58" s="55" t="s">
        <v>27</v>
      </c>
      <c r="B58">
        <v>3602</v>
      </c>
      <c r="C58" s="55" t="s">
        <v>38</v>
      </c>
      <c r="D58" t="s">
        <v>161</v>
      </c>
      <c r="E58" s="79" t="s">
        <v>95</v>
      </c>
      <c r="F58">
        <v>21</v>
      </c>
      <c r="G58" s="80">
        <v>3</v>
      </c>
    </row>
    <row r="59" spans="1:7" x14ac:dyDescent="0.35">
      <c r="A59" s="55" t="s">
        <v>27</v>
      </c>
      <c r="B59">
        <v>3602</v>
      </c>
      <c r="C59" s="55" t="s">
        <v>38</v>
      </c>
      <c r="D59" t="s">
        <v>161</v>
      </c>
      <c r="E59" s="79" t="s">
        <v>95</v>
      </c>
      <c r="F59">
        <v>22</v>
      </c>
      <c r="G59" s="80">
        <v>3</v>
      </c>
    </row>
    <row r="60" spans="1:7" x14ac:dyDescent="0.35">
      <c r="A60" s="55" t="s">
        <v>27</v>
      </c>
      <c r="B60">
        <v>3602</v>
      </c>
      <c r="C60" s="55" t="s">
        <v>38</v>
      </c>
      <c r="D60" t="s">
        <v>161</v>
      </c>
      <c r="E60" s="79" t="s">
        <v>95</v>
      </c>
      <c r="F60">
        <v>23</v>
      </c>
      <c r="G60" s="80">
        <v>3.1</v>
      </c>
    </row>
    <row r="61" spans="1:7" x14ac:dyDescent="0.35">
      <c r="A61" s="55" t="s">
        <v>27</v>
      </c>
      <c r="B61">
        <v>3602</v>
      </c>
      <c r="C61" s="55" t="s">
        <v>38</v>
      </c>
      <c r="D61" t="s">
        <v>161</v>
      </c>
      <c r="E61" s="79" t="s">
        <v>95</v>
      </c>
      <c r="F61">
        <v>24</v>
      </c>
      <c r="G61" s="80">
        <v>3.1</v>
      </c>
    </row>
    <row r="62" spans="1:7" x14ac:dyDescent="0.35">
      <c r="A62" s="55" t="s">
        <v>27</v>
      </c>
      <c r="B62">
        <v>3602</v>
      </c>
      <c r="C62" s="55" t="s">
        <v>38</v>
      </c>
      <c r="D62" t="s">
        <v>161</v>
      </c>
      <c r="E62" s="79" t="s">
        <v>95</v>
      </c>
      <c r="F62">
        <v>25</v>
      </c>
      <c r="G62" s="80">
        <v>3.1</v>
      </c>
    </row>
    <row r="63" spans="1:7" x14ac:dyDescent="0.35">
      <c r="A63" s="55" t="s">
        <v>27</v>
      </c>
      <c r="B63">
        <v>3602</v>
      </c>
      <c r="C63" s="55" t="s">
        <v>38</v>
      </c>
      <c r="D63" t="s">
        <v>161</v>
      </c>
      <c r="E63" s="79" t="s">
        <v>95</v>
      </c>
      <c r="F63">
        <v>26</v>
      </c>
      <c r="G63" s="80">
        <v>3.3000000000000003</v>
      </c>
    </row>
    <row r="64" spans="1:7" x14ac:dyDescent="0.35">
      <c r="A64" s="55" t="s">
        <v>27</v>
      </c>
      <c r="B64">
        <v>3602</v>
      </c>
      <c r="C64" s="55" t="s">
        <v>38</v>
      </c>
      <c r="D64" t="s">
        <v>161</v>
      </c>
      <c r="E64" s="79" t="s">
        <v>95</v>
      </c>
      <c r="F64">
        <v>27</v>
      </c>
      <c r="G64" s="80">
        <v>3.3000000000000003</v>
      </c>
    </row>
    <row r="65" spans="1:7" x14ac:dyDescent="0.35">
      <c r="A65" s="55" t="s">
        <v>27</v>
      </c>
      <c r="B65">
        <v>3602</v>
      </c>
      <c r="C65" s="55" t="s">
        <v>38</v>
      </c>
      <c r="D65" t="s">
        <v>161</v>
      </c>
      <c r="E65" s="79" t="s">
        <v>95</v>
      </c>
      <c r="F65">
        <v>28</v>
      </c>
      <c r="G65" s="80">
        <v>3.3000000000000003</v>
      </c>
    </row>
    <row r="66" spans="1:7" x14ac:dyDescent="0.35">
      <c r="A66" s="55" t="s">
        <v>27</v>
      </c>
      <c r="B66">
        <v>3602</v>
      </c>
      <c r="C66" s="55" t="s">
        <v>38</v>
      </c>
      <c r="D66" t="s">
        <v>161</v>
      </c>
      <c r="E66" s="79" t="s">
        <v>95</v>
      </c>
      <c r="F66">
        <v>29</v>
      </c>
      <c r="G66" s="80">
        <v>3.5000000000000004</v>
      </c>
    </row>
    <row r="67" spans="1:7" x14ac:dyDescent="0.35">
      <c r="A67" s="55" t="s">
        <v>27</v>
      </c>
      <c r="B67">
        <v>3602</v>
      </c>
      <c r="C67" s="55" t="s">
        <v>38</v>
      </c>
      <c r="D67" t="s">
        <v>161</v>
      </c>
      <c r="E67" s="79" t="s">
        <v>95</v>
      </c>
      <c r="F67">
        <v>30</v>
      </c>
      <c r="G67" s="80">
        <v>3.5999999999999996</v>
      </c>
    </row>
    <row r="68" spans="1:7" x14ac:dyDescent="0.35">
      <c r="A68" s="55" t="s">
        <v>27</v>
      </c>
      <c r="B68">
        <v>3602</v>
      </c>
      <c r="C68" s="55" t="s">
        <v>38</v>
      </c>
      <c r="D68" t="s">
        <v>161</v>
      </c>
      <c r="E68" s="59" t="s">
        <v>88</v>
      </c>
      <c r="F68">
        <v>1</v>
      </c>
      <c r="G68" s="80">
        <v>3.3000000000000003</v>
      </c>
    </row>
    <row r="69" spans="1:7" x14ac:dyDescent="0.35">
      <c r="A69" s="55" t="s">
        <v>27</v>
      </c>
      <c r="B69">
        <v>3602</v>
      </c>
      <c r="C69" s="55" t="s">
        <v>38</v>
      </c>
      <c r="D69" t="s">
        <v>161</v>
      </c>
      <c r="E69" s="59" t="s">
        <v>88</v>
      </c>
      <c r="F69">
        <v>2</v>
      </c>
      <c r="G69" s="80">
        <v>3.3000000000000003</v>
      </c>
    </row>
    <row r="70" spans="1:7" x14ac:dyDescent="0.35">
      <c r="A70" s="55" t="s">
        <v>27</v>
      </c>
      <c r="B70">
        <v>3602</v>
      </c>
      <c r="C70" s="55" t="s">
        <v>38</v>
      </c>
      <c r="D70" t="s">
        <v>161</v>
      </c>
      <c r="E70" s="59" t="s">
        <v>88</v>
      </c>
      <c r="F70">
        <v>3</v>
      </c>
      <c r="G70" s="80">
        <v>3.3000000000000003</v>
      </c>
    </row>
    <row r="71" spans="1:7" x14ac:dyDescent="0.35">
      <c r="A71" s="55" t="s">
        <v>27</v>
      </c>
      <c r="B71">
        <v>3602</v>
      </c>
      <c r="C71" s="55" t="s">
        <v>38</v>
      </c>
      <c r="D71" t="s">
        <v>161</v>
      </c>
      <c r="E71" s="59" t="s">
        <v>88</v>
      </c>
      <c r="F71">
        <v>4</v>
      </c>
      <c r="G71" s="80">
        <v>3.4000000000000004</v>
      </c>
    </row>
    <row r="72" spans="1:7" x14ac:dyDescent="0.35">
      <c r="A72" s="55" t="s">
        <v>27</v>
      </c>
      <c r="B72">
        <v>3602</v>
      </c>
      <c r="C72" s="55" t="s">
        <v>38</v>
      </c>
      <c r="D72" t="s">
        <v>161</v>
      </c>
      <c r="E72" s="59" t="s">
        <v>88</v>
      </c>
      <c r="F72">
        <v>5</v>
      </c>
      <c r="G72" s="80">
        <v>3.5000000000000004</v>
      </c>
    </row>
    <row r="73" spans="1:7" x14ac:dyDescent="0.35">
      <c r="A73" s="55" t="s">
        <v>27</v>
      </c>
      <c r="B73">
        <v>3602</v>
      </c>
      <c r="C73" s="55" t="s">
        <v>38</v>
      </c>
      <c r="D73" t="s">
        <v>161</v>
      </c>
      <c r="E73" s="59" t="s">
        <v>88</v>
      </c>
      <c r="F73">
        <v>6</v>
      </c>
      <c r="G73" s="80">
        <v>3.5000000000000004</v>
      </c>
    </row>
    <row r="74" spans="1:7" x14ac:dyDescent="0.35">
      <c r="A74" s="55" t="s">
        <v>27</v>
      </c>
      <c r="B74">
        <v>3602</v>
      </c>
      <c r="C74" s="55" t="s">
        <v>38</v>
      </c>
      <c r="D74" t="s">
        <v>161</v>
      </c>
      <c r="E74" s="59" t="s">
        <v>88</v>
      </c>
      <c r="F74">
        <v>7</v>
      </c>
      <c r="G74" s="80">
        <v>3.5999999999999996</v>
      </c>
    </row>
    <row r="75" spans="1:7" x14ac:dyDescent="0.35">
      <c r="A75" s="55" t="s">
        <v>27</v>
      </c>
      <c r="B75">
        <v>3602</v>
      </c>
      <c r="C75" s="55" t="s">
        <v>38</v>
      </c>
      <c r="D75" t="s">
        <v>161</v>
      </c>
      <c r="E75" s="59" t="s">
        <v>88</v>
      </c>
      <c r="F75">
        <v>8</v>
      </c>
      <c r="G75" s="80">
        <v>3.5999999999999996</v>
      </c>
    </row>
    <row r="76" spans="1:7" x14ac:dyDescent="0.35">
      <c r="A76" s="55" t="s">
        <v>27</v>
      </c>
      <c r="B76">
        <v>3602</v>
      </c>
      <c r="C76" s="55" t="s">
        <v>38</v>
      </c>
      <c r="D76" t="s">
        <v>161</v>
      </c>
      <c r="E76" s="59" t="s">
        <v>88</v>
      </c>
      <c r="F76">
        <v>9</v>
      </c>
      <c r="G76" s="80">
        <v>3.5999999999999996</v>
      </c>
    </row>
    <row r="77" spans="1:7" x14ac:dyDescent="0.35">
      <c r="A77" s="55" t="s">
        <v>27</v>
      </c>
      <c r="B77">
        <v>3602</v>
      </c>
      <c r="C77" s="55" t="s">
        <v>38</v>
      </c>
      <c r="D77" t="s">
        <v>161</v>
      </c>
      <c r="E77" s="59" t="s">
        <v>88</v>
      </c>
      <c r="F77">
        <v>10</v>
      </c>
      <c r="G77" s="80">
        <v>3.6999999999999997</v>
      </c>
    </row>
    <row r="78" spans="1:7" x14ac:dyDescent="0.35">
      <c r="A78" s="55" t="s">
        <v>27</v>
      </c>
      <c r="B78">
        <v>3602</v>
      </c>
      <c r="C78" s="55" t="s">
        <v>38</v>
      </c>
      <c r="D78" t="s">
        <v>161</v>
      </c>
      <c r="E78" s="59" t="s">
        <v>88</v>
      </c>
      <c r="F78">
        <v>11</v>
      </c>
      <c r="G78" s="80">
        <v>3.6999999999999997</v>
      </c>
    </row>
    <row r="79" spans="1:7" x14ac:dyDescent="0.35">
      <c r="A79" s="55" t="s">
        <v>27</v>
      </c>
      <c r="B79">
        <v>3602</v>
      </c>
      <c r="C79" s="55" t="s">
        <v>38</v>
      </c>
      <c r="D79" t="s">
        <v>161</v>
      </c>
      <c r="E79" s="59" t="s">
        <v>88</v>
      </c>
      <c r="F79">
        <v>12</v>
      </c>
      <c r="G79" s="80">
        <v>3.6999999999999997</v>
      </c>
    </row>
    <row r="80" spans="1:7" x14ac:dyDescent="0.35">
      <c r="A80" s="55" t="s">
        <v>27</v>
      </c>
      <c r="B80">
        <v>3602</v>
      </c>
      <c r="C80" s="55" t="s">
        <v>38</v>
      </c>
      <c r="D80" t="s">
        <v>161</v>
      </c>
      <c r="E80" s="59" t="s">
        <v>88</v>
      </c>
      <c r="F80">
        <v>13</v>
      </c>
      <c r="G80" s="80">
        <v>3.6999999999999997</v>
      </c>
    </row>
    <row r="81" spans="1:7" x14ac:dyDescent="0.35">
      <c r="A81" s="55" t="s">
        <v>27</v>
      </c>
      <c r="B81">
        <v>3602</v>
      </c>
      <c r="C81" s="55" t="s">
        <v>38</v>
      </c>
      <c r="D81" t="s">
        <v>161</v>
      </c>
      <c r="E81" s="59" t="s">
        <v>88</v>
      </c>
      <c r="F81">
        <v>14</v>
      </c>
      <c r="G81" s="80">
        <v>3.6999999999999997</v>
      </c>
    </row>
    <row r="82" spans="1:7" x14ac:dyDescent="0.35">
      <c r="A82" s="55" t="s">
        <v>27</v>
      </c>
      <c r="B82">
        <v>3602</v>
      </c>
      <c r="C82" s="55" t="s">
        <v>38</v>
      </c>
      <c r="D82" t="s">
        <v>161</v>
      </c>
      <c r="E82" s="59" t="s">
        <v>88</v>
      </c>
      <c r="F82">
        <v>15</v>
      </c>
      <c r="G82" s="80">
        <v>3.6999999999999997</v>
      </c>
    </row>
    <row r="83" spans="1:7" x14ac:dyDescent="0.35">
      <c r="A83" s="55" t="s">
        <v>27</v>
      </c>
      <c r="B83">
        <v>3602</v>
      </c>
      <c r="C83" s="55" t="s">
        <v>38</v>
      </c>
      <c r="D83" t="s">
        <v>161</v>
      </c>
      <c r="E83" s="59" t="s">
        <v>88</v>
      </c>
      <c r="F83">
        <v>16</v>
      </c>
      <c r="G83" s="80">
        <v>3.6999999999999997</v>
      </c>
    </row>
    <row r="84" spans="1:7" x14ac:dyDescent="0.35">
      <c r="A84" s="55" t="s">
        <v>27</v>
      </c>
      <c r="B84">
        <v>3602</v>
      </c>
      <c r="C84" s="55" t="s">
        <v>38</v>
      </c>
      <c r="D84" t="s">
        <v>161</v>
      </c>
      <c r="E84" s="59" t="s">
        <v>88</v>
      </c>
      <c r="F84">
        <v>17</v>
      </c>
      <c r="G84" s="80">
        <v>3.8</v>
      </c>
    </row>
    <row r="85" spans="1:7" x14ac:dyDescent="0.35">
      <c r="A85" s="55" t="s">
        <v>27</v>
      </c>
      <c r="B85">
        <v>3602</v>
      </c>
      <c r="C85" s="55" t="s">
        <v>38</v>
      </c>
      <c r="D85" t="s">
        <v>161</v>
      </c>
      <c r="E85" s="59" t="s">
        <v>88</v>
      </c>
      <c r="F85">
        <v>18</v>
      </c>
      <c r="G85" s="80">
        <v>3.8</v>
      </c>
    </row>
    <row r="86" spans="1:7" x14ac:dyDescent="0.35">
      <c r="A86" s="55" t="s">
        <v>27</v>
      </c>
      <c r="B86">
        <v>3602</v>
      </c>
      <c r="C86" s="55" t="s">
        <v>38</v>
      </c>
      <c r="D86" t="s">
        <v>161</v>
      </c>
      <c r="E86" s="59" t="s">
        <v>88</v>
      </c>
      <c r="F86">
        <v>19</v>
      </c>
      <c r="G86" s="80">
        <v>3.8</v>
      </c>
    </row>
    <row r="87" spans="1:7" x14ac:dyDescent="0.35">
      <c r="A87" s="55" t="s">
        <v>27</v>
      </c>
      <c r="B87">
        <v>3602</v>
      </c>
      <c r="C87" s="55" t="s">
        <v>38</v>
      </c>
      <c r="D87" t="s">
        <v>161</v>
      </c>
      <c r="E87" s="59" t="s">
        <v>88</v>
      </c>
      <c r="F87">
        <v>20</v>
      </c>
      <c r="G87" s="80">
        <v>3.8</v>
      </c>
    </row>
    <row r="88" spans="1:7" x14ac:dyDescent="0.35">
      <c r="A88" s="55" t="s">
        <v>27</v>
      </c>
      <c r="B88">
        <v>3602</v>
      </c>
      <c r="C88" s="55" t="s">
        <v>38</v>
      </c>
      <c r="D88" t="s">
        <v>161</v>
      </c>
      <c r="E88" s="59" t="s">
        <v>88</v>
      </c>
      <c r="F88">
        <v>21</v>
      </c>
      <c r="G88" s="80">
        <v>3.9</v>
      </c>
    </row>
    <row r="89" spans="1:7" x14ac:dyDescent="0.35">
      <c r="A89" s="55" t="s">
        <v>27</v>
      </c>
      <c r="B89">
        <v>3602</v>
      </c>
      <c r="C89" s="55" t="s">
        <v>38</v>
      </c>
      <c r="D89" t="s">
        <v>161</v>
      </c>
      <c r="E89" s="59" t="s">
        <v>88</v>
      </c>
      <c r="F89">
        <v>22</v>
      </c>
      <c r="G89" s="80">
        <v>3.9</v>
      </c>
    </row>
    <row r="90" spans="1:7" x14ac:dyDescent="0.35">
      <c r="A90" s="55" t="s">
        <v>27</v>
      </c>
      <c r="B90">
        <v>3602</v>
      </c>
      <c r="C90" s="55" t="s">
        <v>38</v>
      </c>
      <c r="D90" t="s">
        <v>161</v>
      </c>
      <c r="E90" s="59" t="s">
        <v>88</v>
      </c>
      <c r="F90">
        <v>23</v>
      </c>
      <c r="G90" s="80">
        <v>4</v>
      </c>
    </row>
    <row r="91" spans="1:7" x14ac:dyDescent="0.35">
      <c r="A91" s="55" t="s">
        <v>27</v>
      </c>
      <c r="B91">
        <v>3602</v>
      </c>
      <c r="C91" s="55" t="s">
        <v>38</v>
      </c>
      <c r="D91" t="s">
        <v>161</v>
      </c>
      <c r="E91" s="59" t="s">
        <v>88</v>
      </c>
      <c r="F91">
        <v>24</v>
      </c>
      <c r="G91" s="80">
        <v>4</v>
      </c>
    </row>
    <row r="92" spans="1:7" x14ac:dyDescent="0.35">
      <c r="A92" s="55" t="s">
        <v>27</v>
      </c>
      <c r="B92">
        <v>3602</v>
      </c>
      <c r="C92" s="55" t="s">
        <v>38</v>
      </c>
      <c r="D92" t="s">
        <v>161</v>
      </c>
      <c r="E92" s="59" t="s">
        <v>88</v>
      </c>
      <c r="F92">
        <v>25</v>
      </c>
      <c r="G92" s="80">
        <v>4</v>
      </c>
    </row>
    <row r="93" spans="1:7" x14ac:dyDescent="0.35">
      <c r="A93" s="55" t="s">
        <v>27</v>
      </c>
      <c r="B93">
        <v>3602</v>
      </c>
      <c r="C93" s="55" t="s">
        <v>38</v>
      </c>
      <c r="D93" t="s">
        <v>161</v>
      </c>
      <c r="E93" s="59" t="s">
        <v>88</v>
      </c>
      <c r="F93">
        <v>26</v>
      </c>
      <c r="G93" s="80">
        <v>4</v>
      </c>
    </row>
    <row r="94" spans="1:7" x14ac:dyDescent="0.35">
      <c r="A94" s="55" t="s">
        <v>27</v>
      </c>
      <c r="B94">
        <v>3602</v>
      </c>
      <c r="C94" s="55" t="s">
        <v>38</v>
      </c>
      <c r="D94" t="s">
        <v>161</v>
      </c>
      <c r="E94" s="59" t="s">
        <v>88</v>
      </c>
      <c r="F94">
        <v>27</v>
      </c>
      <c r="G94" s="80">
        <v>4</v>
      </c>
    </row>
    <row r="95" spans="1:7" x14ac:dyDescent="0.35">
      <c r="A95" s="55" t="s">
        <v>27</v>
      </c>
      <c r="B95">
        <v>3602</v>
      </c>
      <c r="C95" s="55" t="s">
        <v>38</v>
      </c>
      <c r="D95" t="s">
        <v>161</v>
      </c>
      <c r="E95" s="59" t="s">
        <v>88</v>
      </c>
      <c r="F95">
        <v>28</v>
      </c>
      <c r="G95" s="80">
        <v>4.1000000000000005</v>
      </c>
    </row>
    <row r="96" spans="1:7" x14ac:dyDescent="0.35">
      <c r="A96" s="55" t="s">
        <v>27</v>
      </c>
      <c r="B96">
        <v>3602</v>
      </c>
      <c r="C96" s="55" t="s">
        <v>38</v>
      </c>
      <c r="D96" t="s">
        <v>161</v>
      </c>
      <c r="E96" s="59" t="s">
        <v>88</v>
      </c>
      <c r="F96">
        <v>29</v>
      </c>
      <c r="G96" s="80">
        <v>4.2</v>
      </c>
    </row>
    <row r="97" spans="1:8" x14ac:dyDescent="0.35">
      <c r="A97" s="55" t="s">
        <v>27</v>
      </c>
      <c r="B97">
        <v>3602</v>
      </c>
      <c r="C97" s="55" t="s">
        <v>38</v>
      </c>
      <c r="D97" t="s">
        <v>161</v>
      </c>
      <c r="E97" s="59" t="s">
        <v>88</v>
      </c>
      <c r="F97">
        <v>30</v>
      </c>
      <c r="G97" s="80">
        <v>4.2</v>
      </c>
    </row>
    <row r="98" spans="1:8" x14ac:dyDescent="0.35">
      <c r="A98" s="55" t="s">
        <v>28</v>
      </c>
      <c r="B98">
        <v>3603</v>
      </c>
      <c r="C98" s="55" t="s">
        <v>37</v>
      </c>
      <c r="D98" t="s">
        <v>155</v>
      </c>
      <c r="E98" s="79" t="s">
        <v>162</v>
      </c>
      <c r="F98">
        <v>1</v>
      </c>
      <c r="H98">
        <v>20</v>
      </c>
    </row>
    <row r="99" spans="1:8" x14ac:dyDescent="0.35">
      <c r="A99" s="55" t="s">
        <v>28</v>
      </c>
      <c r="B99">
        <v>3603</v>
      </c>
      <c r="C99" s="55" t="s">
        <v>37</v>
      </c>
      <c r="D99" t="s">
        <v>155</v>
      </c>
      <c r="E99" s="79" t="s">
        <v>112</v>
      </c>
      <c r="F99">
        <v>1</v>
      </c>
      <c r="H99">
        <v>2</v>
      </c>
    </row>
    <row r="100" spans="1:8" x14ac:dyDescent="0.35">
      <c r="A100" s="55" t="s">
        <v>28</v>
      </c>
      <c r="B100">
        <v>3603</v>
      </c>
      <c r="C100" s="55" t="s">
        <v>37</v>
      </c>
      <c r="D100" t="s">
        <v>155</v>
      </c>
      <c r="E100" s="79" t="s">
        <v>150</v>
      </c>
      <c r="F100">
        <v>1</v>
      </c>
      <c r="G100" s="80">
        <v>4</v>
      </c>
      <c r="H100" s="80">
        <v>0.5</v>
      </c>
    </row>
    <row r="101" spans="1:8" x14ac:dyDescent="0.35">
      <c r="A101" s="55" t="s">
        <v>28</v>
      </c>
      <c r="B101">
        <v>3603</v>
      </c>
      <c r="C101" s="55" t="s">
        <v>37</v>
      </c>
      <c r="D101" t="s">
        <v>161</v>
      </c>
      <c r="E101" s="79" t="s">
        <v>95</v>
      </c>
      <c r="F101">
        <v>1</v>
      </c>
      <c r="G101" s="80">
        <v>1.5</v>
      </c>
    </row>
    <row r="102" spans="1:8" x14ac:dyDescent="0.35">
      <c r="A102" s="55" t="s">
        <v>28</v>
      </c>
      <c r="B102">
        <v>3603</v>
      </c>
      <c r="C102" s="55" t="s">
        <v>37</v>
      </c>
      <c r="D102" t="s">
        <v>161</v>
      </c>
      <c r="E102" s="79" t="s">
        <v>95</v>
      </c>
      <c r="F102">
        <v>2</v>
      </c>
      <c r="G102" s="80">
        <v>1.7000000000000002</v>
      </c>
    </row>
    <row r="103" spans="1:8" x14ac:dyDescent="0.35">
      <c r="A103" s="55" t="s">
        <v>28</v>
      </c>
      <c r="B103">
        <v>3603</v>
      </c>
      <c r="C103" s="55" t="s">
        <v>37</v>
      </c>
      <c r="D103" t="s">
        <v>161</v>
      </c>
      <c r="E103" s="79" t="s">
        <v>95</v>
      </c>
      <c r="F103">
        <v>3</v>
      </c>
      <c r="G103" s="80">
        <v>1.9</v>
      </c>
    </row>
    <row r="104" spans="1:8" x14ac:dyDescent="0.35">
      <c r="A104" s="55" t="s">
        <v>28</v>
      </c>
      <c r="B104">
        <v>3603</v>
      </c>
      <c r="C104" s="55" t="s">
        <v>37</v>
      </c>
      <c r="D104" t="s">
        <v>161</v>
      </c>
      <c r="E104" s="79" t="s">
        <v>95</v>
      </c>
      <c r="F104">
        <v>4</v>
      </c>
      <c r="G104" s="80">
        <v>1.9</v>
      </c>
    </row>
    <row r="105" spans="1:8" x14ac:dyDescent="0.35">
      <c r="A105" s="55" t="s">
        <v>28</v>
      </c>
      <c r="B105">
        <v>3603</v>
      </c>
      <c r="C105" s="55" t="s">
        <v>37</v>
      </c>
      <c r="D105" t="s">
        <v>161</v>
      </c>
      <c r="E105" s="79" t="s">
        <v>95</v>
      </c>
      <c r="F105">
        <v>5</v>
      </c>
      <c r="G105" s="80">
        <v>1.9</v>
      </c>
    </row>
    <row r="106" spans="1:8" x14ac:dyDescent="0.35">
      <c r="A106" s="55" t="s">
        <v>28</v>
      </c>
      <c r="B106">
        <v>3603</v>
      </c>
      <c r="C106" s="55" t="s">
        <v>37</v>
      </c>
      <c r="D106" t="s">
        <v>161</v>
      </c>
      <c r="E106" s="79" t="s">
        <v>95</v>
      </c>
      <c r="F106">
        <v>6</v>
      </c>
      <c r="G106" s="80">
        <v>2</v>
      </c>
    </row>
    <row r="107" spans="1:8" x14ac:dyDescent="0.35">
      <c r="A107" s="55" t="s">
        <v>28</v>
      </c>
      <c r="B107">
        <v>3603</v>
      </c>
      <c r="C107" s="55" t="s">
        <v>37</v>
      </c>
      <c r="D107" t="s">
        <v>161</v>
      </c>
      <c r="E107" s="79" t="s">
        <v>95</v>
      </c>
      <c r="F107">
        <v>7</v>
      </c>
      <c r="G107" s="80">
        <v>2</v>
      </c>
    </row>
    <row r="108" spans="1:8" x14ac:dyDescent="0.35">
      <c r="A108" s="55" t="s">
        <v>28</v>
      </c>
      <c r="B108">
        <v>3603</v>
      </c>
      <c r="C108" s="55" t="s">
        <v>37</v>
      </c>
      <c r="D108" t="s">
        <v>161</v>
      </c>
      <c r="E108" s="79" t="s">
        <v>95</v>
      </c>
      <c r="F108">
        <v>8</v>
      </c>
      <c r="G108" s="80">
        <v>2.1</v>
      </c>
    </row>
    <row r="109" spans="1:8" x14ac:dyDescent="0.35">
      <c r="A109" s="55" t="s">
        <v>28</v>
      </c>
      <c r="B109">
        <v>3603</v>
      </c>
      <c r="C109" s="55" t="s">
        <v>37</v>
      </c>
      <c r="D109" t="s">
        <v>161</v>
      </c>
      <c r="E109" s="79" t="s">
        <v>95</v>
      </c>
      <c r="F109">
        <v>9</v>
      </c>
      <c r="G109" s="80">
        <v>2.1</v>
      </c>
    </row>
    <row r="110" spans="1:8" x14ac:dyDescent="0.35">
      <c r="A110" s="55" t="s">
        <v>28</v>
      </c>
      <c r="B110">
        <v>3603</v>
      </c>
      <c r="C110" s="55" t="s">
        <v>37</v>
      </c>
      <c r="D110" t="s">
        <v>161</v>
      </c>
      <c r="E110" s="79" t="s">
        <v>95</v>
      </c>
      <c r="F110">
        <v>10</v>
      </c>
      <c r="G110" s="80">
        <v>2.1</v>
      </c>
    </row>
    <row r="111" spans="1:8" x14ac:dyDescent="0.35">
      <c r="A111" s="55" t="s">
        <v>28</v>
      </c>
      <c r="B111">
        <v>3603</v>
      </c>
      <c r="C111" s="55" t="s">
        <v>37</v>
      </c>
      <c r="D111" t="s">
        <v>161</v>
      </c>
      <c r="E111" s="79" t="s">
        <v>95</v>
      </c>
      <c r="F111">
        <v>11</v>
      </c>
      <c r="G111" s="80">
        <v>2.1</v>
      </c>
    </row>
    <row r="112" spans="1:8" x14ac:dyDescent="0.35">
      <c r="A112" s="55" t="s">
        <v>28</v>
      </c>
      <c r="B112">
        <v>3603</v>
      </c>
      <c r="C112" s="55" t="s">
        <v>37</v>
      </c>
      <c r="D112" t="s">
        <v>161</v>
      </c>
      <c r="E112" s="79" t="s">
        <v>95</v>
      </c>
      <c r="F112">
        <v>12</v>
      </c>
      <c r="G112" s="80">
        <v>2.1999999999999997</v>
      </c>
    </row>
    <row r="113" spans="1:8" x14ac:dyDescent="0.35">
      <c r="A113" s="55" t="s">
        <v>28</v>
      </c>
      <c r="B113">
        <v>3603</v>
      </c>
      <c r="C113" s="55" t="s">
        <v>37</v>
      </c>
      <c r="D113" t="s">
        <v>161</v>
      </c>
      <c r="E113" s="79" t="s">
        <v>95</v>
      </c>
      <c r="F113">
        <v>13</v>
      </c>
      <c r="G113" s="80">
        <v>2.1999999999999997</v>
      </c>
    </row>
    <row r="114" spans="1:8" x14ac:dyDescent="0.35">
      <c r="A114" s="55" t="s">
        <v>28</v>
      </c>
      <c r="B114">
        <v>3603</v>
      </c>
      <c r="C114" s="55" t="s">
        <v>37</v>
      </c>
      <c r="D114" t="s">
        <v>161</v>
      </c>
      <c r="E114" s="79" t="s">
        <v>95</v>
      </c>
      <c r="F114">
        <v>14</v>
      </c>
      <c r="G114" s="80">
        <v>2.1999999999999997</v>
      </c>
    </row>
    <row r="115" spans="1:8" x14ac:dyDescent="0.35">
      <c r="A115" s="55" t="s">
        <v>28</v>
      </c>
      <c r="B115">
        <v>3603</v>
      </c>
      <c r="C115" s="55" t="s">
        <v>37</v>
      </c>
      <c r="D115" t="s">
        <v>161</v>
      </c>
      <c r="E115" s="79" t="s">
        <v>95</v>
      </c>
      <c r="F115">
        <v>15</v>
      </c>
      <c r="G115" s="80">
        <v>2.5</v>
      </c>
    </row>
    <row r="116" spans="1:8" x14ac:dyDescent="0.35">
      <c r="A116" s="55" t="s">
        <v>28</v>
      </c>
      <c r="B116">
        <v>3603</v>
      </c>
      <c r="C116" s="55" t="s">
        <v>37</v>
      </c>
      <c r="D116" t="s">
        <v>161</v>
      </c>
      <c r="E116" s="79" t="s">
        <v>95</v>
      </c>
      <c r="F116">
        <v>16</v>
      </c>
      <c r="G116" s="80">
        <v>2.8000000000000003</v>
      </c>
    </row>
    <row r="117" spans="1:8" x14ac:dyDescent="0.35">
      <c r="A117" s="55" t="s">
        <v>28</v>
      </c>
      <c r="B117">
        <v>3603</v>
      </c>
      <c r="C117" s="55" t="s">
        <v>37</v>
      </c>
      <c r="D117" t="s">
        <v>161</v>
      </c>
      <c r="E117" s="79" t="s">
        <v>95</v>
      </c>
      <c r="F117">
        <v>17</v>
      </c>
      <c r="G117" s="80">
        <v>3</v>
      </c>
    </row>
    <row r="118" spans="1:8" x14ac:dyDescent="0.35">
      <c r="A118" s="55" t="s">
        <v>28</v>
      </c>
      <c r="B118">
        <v>3603</v>
      </c>
      <c r="C118" s="55" t="s">
        <v>37</v>
      </c>
      <c r="D118" t="s">
        <v>161</v>
      </c>
      <c r="E118" s="79" t="s">
        <v>95</v>
      </c>
      <c r="F118">
        <v>18</v>
      </c>
      <c r="G118" s="80">
        <v>3.2</v>
      </c>
    </row>
    <row r="119" spans="1:8" x14ac:dyDescent="0.35">
      <c r="A119" s="55" t="s">
        <v>28</v>
      </c>
      <c r="B119">
        <v>3603</v>
      </c>
      <c r="C119" s="55" t="s">
        <v>37</v>
      </c>
      <c r="D119" t="s">
        <v>161</v>
      </c>
      <c r="E119" s="79" t="s">
        <v>95</v>
      </c>
      <c r="F119">
        <v>19</v>
      </c>
      <c r="G119" s="80">
        <v>3.2</v>
      </c>
    </row>
    <row r="120" spans="1:8" x14ac:dyDescent="0.35">
      <c r="A120" s="55" t="s">
        <v>28</v>
      </c>
      <c r="B120">
        <v>3603</v>
      </c>
      <c r="C120" s="55" t="s">
        <v>37</v>
      </c>
      <c r="D120" t="s">
        <v>161</v>
      </c>
      <c r="E120" s="79" t="s">
        <v>95</v>
      </c>
      <c r="F120">
        <v>20</v>
      </c>
      <c r="G120" s="80">
        <v>3.3000000000000003</v>
      </c>
    </row>
    <row r="121" spans="1:8" x14ac:dyDescent="0.35">
      <c r="A121" s="55" t="s">
        <v>28</v>
      </c>
      <c r="B121">
        <v>3603</v>
      </c>
      <c r="C121" s="55" t="s">
        <v>37</v>
      </c>
      <c r="D121" t="s">
        <v>161</v>
      </c>
      <c r="E121" s="79" t="s">
        <v>95</v>
      </c>
      <c r="F121">
        <v>21</v>
      </c>
      <c r="G121" s="80">
        <v>3.3000000000000003</v>
      </c>
    </row>
    <row r="122" spans="1:8" x14ac:dyDescent="0.35">
      <c r="A122" s="55" t="s">
        <v>28</v>
      </c>
      <c r="B122">
        <v>3603</v>
      </c>
      <c r="C122" s="55" t="s">
        <v>37</v>
      </c>
      <c r="D122" t="s">
        <v>161</v>
      </c>
      <c r="E122" s="79" t="s">
        <v>95</v>
      </c>
      <c r="F122">
        <v>22</v>
      </c>
      <c r="G122" s="80">
        <v>3.4000000000000004</v>
      </c>
    </row>
    <row r="123" spans="1:8" x14ac:dyDescent="0.35">
      <c r="A123" s="55" t="s">
        <v>28</v>
      </c>
      <c r="B123">
        <v>3603</v>
      </c>
      <c r="C123" s="55" t="s">
        <v>37</v>
      </c>
      <c r="D123" t="s">
        <v>161</v>
      </c>
      <c r="E123" s="79" t="s">
        <v>94</v>
      </c>
      <c r="F123">
        <v>1</v>
      </c>
      <c r="G123" s="80">
        <v>1.2</v>
      </c>
    </row>
    <row r="124" spans="1:8" x14ac:dyDescent="0.35">
      <c r="A124" s="55" t="s">
        <v>29</v>
      </c>
      <c r="B124">
        <v>3604</v>
      </c>
      <c r="C124" s="55" t="s">
        <v>37</v>
      </c>
      <c r="D124" t="s">
        <v>155</v>
      </c>
      <c r="E124" s="79" t="s">
        <v>124</v>
      </c>
      <c r="F124">
        <v>1</v>
      </c>
      <c r="H124">
        <v>111</v>
      </c>
    </row>
    <row r="125" spans="1:8" x14ac:dyDescent="0.35">
      <c r="A125" s="55" t="s">
        <v>29</v>
      </c>
      <c r="B125">
        <v>3604</v>
      </c>
      <c r="C125" s="55" t="s">
        <v>37</v>
      </c>
      <c r="D125" t="s">
        <v>155</v>
      </c>
      <c r="E125" s="79" t="s">
        <v>105</v>
      </c>
      <c r="F125">
        <v>1</v>
      </c>
      <c r="H125">
        <v>5</v>
      </c>
    </row>
    <row r="126" spans="1:8" x14ac:dyDescent="0.35">
      <c r="A126" s="55" t="s">
        <v>29</v>
      </c>
      <c r="B126">
        <v>3604</v>
      </c>
      <c r="C126" s="55" t="s">
        <v>37</v>
      </c>
      <c r="D126" t="s">
        <v>161</v>
      </c>
      <c r="E126" s="79" t="s">
        <v>95</v>
      </c>
      <c r="F126">
        <v>1</v>
      </c>
      <c r="G126" s="80">
        <v>1.9</v>
      </c>
    </row>
    <row r="127" spans="1:8" x14ac:dyDescent="0.35">
      <c r="A127" s="55" t="s">
        <v>29</v>
      </c>
      <c r="B127">
        <v>3604</v>
      </c>
      <c r="C127" s="55" t="s">
        <v>37</v>
      </c>
      <c r="D127" t="s">
        <v>161</v>
      </c>
      <c r="E127" s="79" t="s">
        <v>95</v>
      </c>
      <c r="F127">
        <v>2</v>
      </c>
      <c r="G127" s="80">
        <v>2</v>
      </c>
    </row>
    <row r="128" spans="1:8" x14ac:dyDescent="0.35">
      <c r="A128" s="55" t="s">
        <v>29</v>
      </c>
      <c r="B128">
        <v>3604</v>
      </c>
      <c r="C128" s="55" t="s">
        <v>37</v>
      </c>
      <c r="D128" t="s">
        <v>161</v>
      </c>
      <c r="E128" s="79" t="s">
        <v>95</v>
      </c>
      <c r="F128">
        <v>3</v>
      </c>
      <c r="G128" s="80">
        <v>2</v>
      </c>
    </row>
    <row r="129" spans="1:7" x14ac:dyDescent="0.35">
      <c r="A129" s="55" t="s">
        <v>29</v>
      </c>
      <c r="B129">
        <v>3604</v>
      </c>
      <c r="C129" s="55" t="s">
        <v>37</v>
      </c>
      <c r="D129" t="s">
        <v>161</v>
      </c>
      <c r="E129" s="79" t="s">
        <v>95</v>
      </c>
      <c r="F129">
        <v>4</v>
      </c>
      <c r="G129" s="80">
        <v>2</v>
      </c>
    </row>
    <row r="130" spans="1:7" x14ac:dyDescent="0.35">
      <c r="A130" s="55" t="s">
        <v>29</v>
      </c>
      <c r="B130">
        <v>3604</v>
      </c>
      <c r="C130" s="55" t="s">
        <v>37</v>
      </c>
      <c r="D130" t="s">
        <v>161</v>
      </c>
      <c r="E130" s="79" t="s">
        <v>95</v>
      </c>
      <c r="F130">
        <v>5</v>
      </c>
      <c r="G130" s="80">
        <v>2.1</v>
      </c>
    </row>
    <row r="131" spans="1:7" x14ac:dyDescent="0.35">
      <c r="A131" s="55" t="s">
        <v>29</v>
      </c>
      <c r="B131">
        <v>3604</v>
      </c>
      <c r="C131" s="55" t="s">
        <v>37</v>
      </c>
      <c r="D131" t="s">
        <v>161</v>
      </c>
      <c r="E131" s="79" t="s">
        <v>90</v>
      </c>
      <c r="F131">
        <v>1</v>
      </c>
      <c r="G131" s="80">
        <v>2.1999999999999997</v>
      </c>
    </row>
    <row r="132" spans="1:7" x14ac:dyDescent="0.35">
      <c r="A132" s="55" t="s">
        <v>29</v>
      </c>
      <c r="B132">
        <v>3604</v>
      </c>
      <c r="C132" s="55" t="s">
        <v>37</v>
      </c>
      <c r="D132" t="s">
        <v>161</v>
      </c>
      <c r="E132" s="59" t="s">
        <v>88</v>
      </c>
      <c r="F132">
        <v>1</v>
      </c>
      <c r="G132" s="80">
        <v>3.4000000000000004</v>
      </c>
    </row>
    <row r="133" spans="1:7" x14ac:dyDescent="0.35">
      <c r="A133" s="55" t="s">
        <v>29</v>
      </c>
      <c r="B133">
        <v>3604</v>
      </c>
      <c r="C133" s="55" t="s">
        <v>37</v>
      </c>
      <c r="D133" t="s">
        <v>161</v>
      </c>
      <c r="E133" s="59" t="s">
        <v>88</v>
      </c>
      <c r="F133">
        <v>2</v>
      </c>
      <c r="G133" s="80">
        <v>3.5000000000000004</v>
      </c>
    </row>
    <row r="134" spans="1:7" x14ac:dyDescent="0.35">
      <c r="A134" s="55" t="s">
        <v>29</v>
      </c>
      <c r="B134">
        <v>3604</v>
      </c>
      <c r="C134" s="55" t="s">
        <v>37</v>
      </c>
      <c r="D134" t="s">
        <v>161</v>
      </c>
      <c r="E134" s="59" t="s">
        <v>88</v>
      </c>
      <c r="F134">
        <v>3</v>
      </c>
      <c r="G134" s="80">
        <v>3.5999999999999996</v>
      </c>
    </row>
    <row r="135" spans="1:7" x14ac:dyDescent="0.35">
      <c r="A135" s="55" t="s">
        <v>29</v>
      </c>
      <c r="B135">
        <v>3604</v>
      </c>
      <c r="C135" s="55" t="s">
        <v>37</v>
      </c>
      <c r="D135" t="s">
        <v>161</v>
      </c>
      <c r="E135" s="59" t="s">
        <v>88</v>
      </c>
      <c r="F135">
        <v>4</v>
      </c>
      <c r="G135" s="80">
        <v>3.5999999999999996</v>
      </c>
    </row>
    <row r="136" spans="1:7" x14ac:dyDescent="0.35">
      <c r="A136" s="55" t="s">
        <v>29</v>
      </c>
      <c r="B136">
        <v>3604</v>
      </c>
      <c r="C136" s="55" t="s">
        <v>37</v>
      </c>
      <c r="D136" t="s">
        <v>161</v>
      </c>
      <c r="E136" s="59" t="s">
        <v>88</v>
      </c>
      <c r="F136">
        <v>5</v>
      </c>
      <c r="G136" s="80">
        <v>3.6999999999999997</v>
      </c>
    </row>
    <row r="137" spans="1:7" x14ac:dyDescent="0.35">
      <c r="A137" s="55" t="s">
        <v>29</v>
      </c>
      <c r="B137">
        <v>3604</v>
      </c>
      <c r="C137" s="55" t="s">
        <v>37</v>
      </c>
      <c r="D137" t="s">
        <v>161</v>
      </c>
      <c r="E137" s="59" t="s">
        <v>88</v>
      </c>
      <c r="F137">
        <v>6</v>
      </c>
      <c r="G137" s="80">
        <v>3.8</v>
      </c>
    </row>
    <row r="138" spans="1:7" x14ac:dyDescent="0.35">
      <c r="A138" s="55" t="s">
        <v>30</v>
      </c>
      <c r="B138">
        <v>3605</v>
      </c>
      <c r="C138" s="55" t="s">
        <v>36</v>
      </c>
      <c r="D138" t="s">
        <v>161</v>
      </c>
      <c r="E138" s="79" t="s">
        <v>95</v>
      </c>
      <c r="F138">
        <v>1</v>
      </c>
      <c r="G138" s="80">
        <v>3</v>
      </c>
    </row>
    <row r="139" spans="1:7" x14ac:dyDescent="0.35">
      <c r="A139" s="55" t="s">
        <v>30</v>
      </c>
      <c r="B139">
        <v>3605</v>
      </c>
      <c r="C139" s="55" t="s">
        <v>36</v>
      </c>
      <c r="D139" t="s">
        <v>161</v>
      </c>
      <c r="E139" s="79" t="s">
        <v>95</v>
      </c>
      <c r="F139">
        <v>2</v>
      </c>
      <c r="G139" s="80">
        <v>3.5999999999999996</v>
      </c>
    </row>
    <row r="140" spans="1:7" x14ac:dyDescent="0.35">
      <c r="A140" s="55" t="s">
        <v>30</v>
      </c>
      <c r="B140">
        <v>3605</v>
      </c>
      <c r="C140" s="55" t="s">
        <v>36</v>
      </c>
      <c r="D140" t="s">
        <v>161</v>
      </c>
      <c r="E140" s="79" t="s">
        <v>95</v>
      </c>
      <c r="F140">
        <v>3</v>
      </c>
      <c r="G140" s="80">
        <v>3.5999999999999996</v>
      </c>
    </row>
    <row r="141" spans="1:7" x14ac:dyDescent="0.35">
      <c r="A141" s="55" t="s">
        <v>30</v>
      </c>
      <c r="B141">
        <v>3605</v>
      </c>
      <c r="C141" s="55" t="s">
        <v>36</v>
      </c>
      <c r="D141" t="s">
        <v>161</v>
      </c>
      <c r="E141" s="79" t="s">
        <v>95</v>
      </c>
      <c r="F141">
        <v>4</v>
      </c>
      <c r="G141" s="80">
        <v>3.5999999999999996</v>
      </c>
    </row>
    <row r="142" spans="1:7" x14ac:dyDescent="0.35">
      <c r="A142" s="55" t="s">
        <v>30</v>
      </c>
      <c r="B142">
        <v>3605</v>
      </c>
      <c r="C142" s="55" t="s">
        <v>36</v>
      </c>
      <c r="D142" t="s">
        <v>161</v>
      </c>
      <c r="E142" s="79" t="s">
        <v>95</v>
      </c>
      <c r="F142">
        <v>5</v>
      </c>
      <c r="G142" s="80">
        <v>3.8</v>
      </c>
    </row>
    <row r="143" spans="1:7" x14ac:dyDescent="0.35">
      <c r="A143" s="55" t="s">
        <v>30</v>
      </c>
      <c r="B143">
        <v>3605</v>
      </c>
      <c r="C143" s="55" t="s">
        <v>36</v>
      </c>
      <c r="D143" t="s">
        <v>161</v>
      </c>
      <c r="E143" s="79" t="s">
        <v>95</v>
      </c>
      <c r="F143">
        <v>6</v>
      </c>
      <c r="G143" s="80">
        <v>3.8</v>
      </c>
    </row>
    <row r="144" spans="1:7" x14ac:dyDescent="0.35">
      <c r="A144" s="55" t="s">
        <v>30</v>
      </c>
      <c r="B144">
        <v>3605</v>
      </c>
      <c r="C144" s="55" t="s">
        <v>36</v>
      </c>
      <c r="D144" t="s">
        <v>161</v>
      </c>
      <c r="E144" s="79" t="s">
        <v>95</v>
      </c>
      <c r="F144">
        <v>7</v>
      </c>
      <c r="G144" s="80">
        <v>3.8</v>
      </c>
    </row>
    <row r="145" spans="1:7" x14ac:dyDescent="0.35">
      <c r="A145" s="55" t="s">
        <v>30</v>
      </c>
      <c r="B145">
        <v>3605</v>
      </c>
      <c r="C145" s="55" t="s">
        <v>36</v>
      </c>
      <c r="D145" t="s">
        <v>161</v>
      </c>
      <c r="E145" s="79" t="s">
        <v>95</v>
      </c>
      <c r="F145">
        <v>8</v>
      </c>
      <c r="G145" s="80">
        <v>3.9</v>
      </c>
    </row>
    <row r="146" spans="1:7" x14ac:dyDescent="0.35">
      <c r="A146" s="55" t="s">
        <v>30</v>
      </c>
      <c r="B146">
        <v>3605</v>
      </c>
      <c r="C146" s="55" t="s">
        <v>36</v>
      </c>
      <c r="D146" t="s">
        <v>161</v>
      </c>
      <c r="E146" s="79" t="s">
        <v>95</v>
      </c>
      <c r="F146">
        <v>9</v>
      </c>
      <c r="G146" s="80">
        <v>4</v>
      </c>
    </row>
    <row r="147" spans="1:7" x14ac:dyDescent="0.35">
      <c r="A147" s="55" t="s">
        <v>31</v>
      </c>
      <c r="B147">
        <v>3607</v>
      </c>
      <c r="C147" s="55" t="s">
        <v>35</v>
      </c>
      <c r="D147" t="s">
        <v>161</v>
      </c>
      <c r="E147" s="79" t="s">
        <v>95</v>
      </c>
      <c r="F147">
        <v>1</v>
      </c>
      <c r="G147" s="80">
        <v>3.6999999999999997</v>
      </c>
    </row>
    <row r="148" spans="1:7" x14ac:dyDescent="0.35">
      <c r="A148" s="55" t="s">
        <v>31</v>
      </c>
      <c r="B148">
        <v>3607</v>
      </c>
      <c r="C148" s="55" t="s">
        <v>35</v>
      </c>
      <c r="D148" t="s">
        <v>161</v>
      </c>
      <c r="E148" s="79" t="s">
        <v>95</v>
      </c>
      <c r="F148">
        <v>2</v>
      </c>
      <c r="G148" s="80">
        <v>3.8</v>
      </c>
    </row>
    <row r="149" spans="1:7" x14ac:dyDescent="0.35">
      <c r="A149" s="111" t="s">
        <v>31</v>
      </c>
      <c r="B149" s="2">
        <v>3607</v>
      </c>
      <c r="C149" s="111" t="s">
        <v>35</v>
      </c>
      <c r="D149" s="2" t="s">
        <v>161</v>
      </c>
      <c r="E149" s="98" t="s">
        <v>95</v>
      </c>
      <c r="F149" s="2">
        <v>3</v>
      </c>
      <c r="G149" s="120">
        <v>3.9</v>
      </c>
    </row>
    <row r="150" spans="1:7" s="2" customFormat="1" x14ac:dyDescent="0.35">
      <c r="A150" s="121" t="s">
        <v>65</v>
      </c>
      <c r="B150" s="2">
        <v>3608</v>
      </c>
      <c r="C150" s="111" t="s">
        <v>35</v>
      </c>
      <c r="D150" s="2" t="s">
        <v>161</v>
      </c>
      <c r="E150" s="98" t="s">
        <v>90</v>
      </c>
      <c r="F150" s="2">
        <v>1</v>
      </c>
      <c r="G150" s="120">
        <v>2.1</v>
      </c>
    </row>
    <row r="151" spans="1:7" x14ac:dyDescent="0.35">
      <c r="A151" s="121" t="s">
        <v>65</v>
      </c>
      <c r="B151" s="2">
        <v>3608</v>
      </c>
      <c r="C151" s="111" t="s">
        <v>35</v>
      </c>
      <c r="D151" s="2" t="s">
        <v>161</v>
      </c>
      <c r="E151" s="122" t="s">
        <v>236</v>
      </c>
      <c r="F151" s="2">
        <v>1</v>
      </c>
      <c r="G151" s="120">
        <v>1.4</v>
      </c>
    </row>
    <row r="152" spans="1:7" x14ac:dyDescent="0.35">
      <c r="A152" s="121" t="s">
        <v>65</v>
      </c>
      <c r="B152" s="2">
        <v>3608</v>
      </c>
      <c r="C152" s="111" t="s">
        <v>35</v>
      </c>
      <c r="D152" s="2" t="s">
        <v>161</v>
      </c>
      <c r="E152" s="122" t="s">
        <v>236</v>
      </c>
      <c r="F152" s="2">
        <v>2</v>
      </c>
      <c r="G152" s="120">
        <v>1.4</v>
      </c>
    </row>
    <row r="153" spans="1:7" x14ac:dyDescent="0.35">
      <c r="A153" s="121" t="s">
        <v>65</v>
      </c>
      <c r="B153" s="2">
        <v>3608</v>
      </c>
      <c r="C153" s="111" t="s">
        <v>35</v>
      </c>
      <c r="D153" s="2" t="s">
        <v>161</v>
      </c>
      <c r="E153" s="122" t="s">
        <v>236</v>
      </c>
      <c r="F153" s="2">
        <v>3</v>
      </c>
      <c r="G153" s="120">
        <v>1.5</v>
      </c>
    </row>
    <row r="154" spans="1:7" x14ac:dyDescent="0.35">
      <c r="A154" s="121" t="s">
        <v>65</v>
      </c>
      <c r="B154" s="2">
        <v>3608</v>
      </c>
      <c r="C154" s="111" t="s">
        <v>35</v>
      </c>
      <c r="D154" s="2" t="s">
        <v>161</v>
      </c>
      <c r="E154" s="122" t="s">
        <v>236</v>
      </c>
      <c r="F154" s="2">
        <v>4</v>
      </c>
      <c r="G154" s="120">
        <v>1.6</v>
      </c>
    </row>
    <row r="155" spans="1:7" x14ac:dyDescent="0.35">
      <c r="A155" s="121" t="s">
        <v>65</v>
      </c>
      <c r="B155" s="2">
        <v>3608</v>
      </c>
      <c r="C155" s="111" t="s">
        <v>35</v>
      </c>
      <c r="D155" s="2" t="s">
        <v>161</v>
      </c>
      <c r="E155" s="122" t="s">
        <v>236</v>
      </c>
      <c r="F155" s="2">
        <v>5</v>
      </c>
      <c r="G155" s="120">
        <v>1.4</v>
      </c>
    </row>
    <row r="156" spans="1:7" x14ac:dyDescent="0.35">
      <c r="A156" s="121" t="s">
        <v>65</v>
      </c>
      <c r="B156" s="2">
        <v>3608</v>
      </c>
      <c r="C156" s="111" t="s">
        <v>35</v>
      </c>
      <c r="D156" s="2" t="s">
        <v>161</v>
      </c>
      <c r="E156" s="122" t="s">
        <v>236</v>
      </c>
      <c r="F156" s="2">
        <v>6</v>
      </c>
      <c r="G156" s="120">
        <v>1.4</v>
      </c>
    </row>
    <row r="157" spans="1:7" x14ac:dyDescent="0.35">
      <c r="A157" s="121" t="s">
        <v>65</v>
      </c>
      <c r="B157" s="2">
        <v>3608</v>
      </c>
      <c r="C157" s="111" t="s">
        <v>35</v>
      </c>
      <c r="D157" s="2" t="s">
        <v>161</v>
      </c>
      <c r="E157" s="122" t="s">
        <v>236</v>
      </c>
      <c r="F157" s="2">
        <v>7</v>
      </c>
      <c r="G157" s="120">
        <v>1.4</v>
      </c>
    </row>
    <row r="158" spans="1:7" x14ac:dyDescent="0.35">
      <c r="A158" s="121" t="s">
        <v>65</v>
      </c>
      <c r="B158" s="2">
        <v>3608</v>
      </c>
      <c r="C158" s="111" t="s">
        <v>35</v>
      </c>
      <c r="D158" s="2" t="s">
        <v>161</v>
      </c>
      <c r="E158" s="98" t="s">
        <v>94</v>
      </c>
      <c r="F158" s="2">
        <v>1</v>
      </c>
      <c r="G158" s="120">
        <v>1.7</v>
      </c>
    </row>
    <row r="159" spans="1:7" x14ac:dyDescent="0.35">
      <c r="A159" s="121" t="s">
        <v>65</v>
      </c>
      <c r="B159" s="2">
        <v>3608</v>
      </c>
      <c r="C159" s="111" t="s">
        <v>35</v>
      </c>
      <c r="D159" s="2" t="s">
        <v>161</v>
      </c>
      <c r="E159" s="98" t="s">
        <v>94</v>
      </c>
      <c r="F159" s="3">
        <v>2</v>
      </c>
      <c r="G159" s="120">
        <v>1.6</v>
      </c>
    </row>
    <row r="160" spans="1:7" x14ac:dyDescent="0.35">
      <c r="A160" s="121" t="s">
        <v>65</v>
      </c>
      <c r="B160" s="2">
        <v>3608</v>
      </c>
      <c r="C160" s="111" t="s">
        <v>35</v>
      </c>
      <c r="D160" s="2" t="s">
        <v>161</v>
      </c>
      <c r="E160" s="98" t="s">
        <v>94</v>
      </c>
      <c r="F160" s="3">
        <v>3</v>
      </c>
      <c r="G160" s="120">
        <v>1.7</v>
      </c>
    </row>
    <row r="161" spans="1:7" x14ac:dyDescent="0.35">
      <c r="A161" s="121" t="s">
        <v>65</v>
      </c>
      <c r="B161" s="2">
        <v>3608</v>
      </c>
      <c r="C161" s="111" t="s">
        <v>35</v>
      </c>
      <c r="D161" s="2" t="s">
        <v>161</v>
      </c>
      <c r="E161" s="98" t="s">
        <v>94</v>
      </c>
      <c r="F161" s="3">
        <v>4</v>
      </c>
      <c r="G161" s="120">
        <v>1.5</v>
      </c>
    </row>
    <row r="162" spans="1:7" x14ac:dyDescent="0.35">
      <c r="A162" s="121" t="s">
        <v>65</v>
      </c>
      <c r="B162" s="2">
        <v>3608</v>
      </c>
      <c r="C162" s="111" t="s">
        <v>35</v>
      </c>
      <c r="D162" s="2" t="s">
        <v>161</v>
      </c>
      <c r="E162" s="98" t="s">
        <v>94</v>
      </c>
      <c r="F162" s="3">
        <v>5</v>
      </c>
      <c r="G162" s="120">
        <v>1.4</v>
      </c>
    </row>
    <row r="163" spans="1:7" x14ac:dyDescent="0.35">
      <c r="A163" s="121" t="s">
        <v>65</v>
      </c>
      <c r="B163" s="2">
        <v>3608</v>
      </c>
      <c r="C163" s="111" t="s">
        <v>35</v>
      </c>
      <c r="D163" s="2" t="s">
        <v>161</v>
      </c>
      <c r="E163" s="98" t="s">
        <v>94</v>
      </c>
      <c r="F163" s="3">
        <v>6</v>
      </c>
      <c r="G163" s="120">
        <v>1.3</v>
      </c>
    </row>
    <row r="164" spans="1:7" x14ac:dyDescent="0.35">
      <c r="A164" s="121" t="s">
        <v>65</v>
      </c>
      <c r="B164" s="2">
        <v>3608</v>
      </c>
      <c r="C164" s="111" t="s">
        <v>35</v>
      </c>
      <c r="D164" s="2" t="s">
        <v>161</v>
      </c>
      <c r="E164" s="98" t="s">
        <v>94</v>
      </c>
      <c r="F164" s="3">
        <v>7</v>
      </c>
      <c r="G164" s="120">
        <v>1.8</v>
      </c>
    </row>
    <row r="165" spans="1:7" x14ac:dyDescent="0.35">
      <c r="A165" s="121" t="s">
        <v>65</v>
      </c>
      <c r="B165" s="2">
        <v>3608</v>
      </c>
      <c r="C165" s="111" t="s">
        <v>35</v>
      </c>
      <c r="D165" s="2" t="s">
        <v>161</v>
      </c>
      <c r="E165" s="98" t="s">
        <v>94</v>
      </c>
      <c r="F165" s="3">
        <v>8</v>
      </c>
      <c r="G165" s="120">
        <v>1.3</v>
      </c>
    </row>
    <row r="166" spans="1:7" x14ac:dyDescent="0.35">
      <c r="A166" s="121" t="s">
        <v>65</v>
      </c>
      <c r="B166" s="2">
        <v>3608</v>
      </c>
      <c r="C166" s="111" t="s">
        <v>35</v>
      </c>
      <c r="D166" s="2" t="s">
        <v>161</v>
      </c>
      <c r="E166" s="98" t="s">
        <v>94</v>
      </c>
      <c r="F166" s="3">
        <v>9</v>
      </c>
      <c r="G166" s="120">
        <v>1.7</v>
      </c>
    </row>
    <row r="167" spans="1:7" x14ac:dyDescent="0.35">
      <c r="A167" s="121" t="s">
        <v>65</v>
      </c>
      <c r="B167" s="2">
        <v>3608</v>
      </c>
      <c r="C167" s="111" t="s">
        <v>35</v>
      </c>
      <c r="D167" s="2" t="s">
        <v>161</v>
      </c>
      <c r="E167" s="98" t="s">
        <v>94</v>
      </c>
      <c r="F167" s="3">
        <v>10</v>
      </c>
      <c r="G167" s="120">
        <v>1.3</v>
      </c>
    </row>
    <row r="168" spans="1:7" x14ac:dyDescent="0.35">
      <c r="A168" s="121" t="s">
        <v>65</v>
      </c>
      <c r="B168" s="2">
        <v>3608</v>
      </c>
      <c r="C168" s="111" t="s">
        <v>35</v>
      </c>
      <c r="D168" s="2" t="s">
        <v>161</v>
      </c>
      <c r="E168" s="98" t="s">
        <v>94</v>
      </c>
      <c r="F168" s="3">
        <v>11</v>
      </c>
      <c r="G168" s="120">
        <v>1.7</v>
      </c>
    </row>
    <row r="169" spans="1:7" x14ac:dyDescent="0.35">
      <c r="A169" s="121" t="s">
        <v>65</v>
      </c>
      <c r="B169" s="2">
        <v>3608</v>
      </c>
      <c r="C169" s="111" t="s">
        <v>35</v>
      </c>
      <c r="D169" s="2" t="s">
        <v>161</v>
      </c>
      <c r="E169" s="98" t="s">
        <v>94</v>
      </c>
      <c r="F169" s="3">
        <v>12</v>
      </c>
      <c r="G169" s="120">
        <v>1.5</v>
      </c>
    </row>
    <row r="170" spans="1:7" x14ac:dyDescent="0.35">
      <c r="A170" s="121" t="s">
        <v>65</v>
      </c>
      <c r="B170" s="2">
        <v>3608</v>
      </c>
      <c r="C170" s="111" t="s">
        <v>35</v>
      </c>
      <c r="D170" s="2" t="s">
        <v>161</v>
      </c>
      <c r="E170" s="98" t="s">
        <v>94</v>
      </c>
      <c r="F170" s="3">
        <v>13</v>
      </c>
      <c r="G170" s="120">
        <v>1.4</v>
      </c>
    </row>
    <row r="171" spans="1:7" x14ac:dyDescent="0.35">
      <c r="A171" s="121" t="s">
        <v>65</v>
      </c>
      <c r="B171" s="2">
        <v>3608</v>
      </c>
      <c r="C171" s="111" t="s">
        <v>35</v>
      </c>
      <c r="D171" s="2" t="s">
        <v>161</v>
      </c>
      <c r="E171" s="98" t="s">
        <v>95</v>
      </c>
      <c r="F171" s="3">
        <v>1</v>
      </c>
      <c r="G171" s="123">
        <v>3.5</v>
      </c>
    </row>
    <row r="172" spans="1:7" x14ac:dyDescent="0.35">
      <c r="A172" s="121" t="s">
        <v>65</v>
      </c>
      <c r="B172" s="2">
        <v>3608</v>
      </c>
      <c r="C172" s="111" t="s">
        <v>35</v>
      </c>
      <c r="D172" s="2" t="s">
        <v>161</v>
      </c>
      <c r="E172" s="98" t="s">
        <v>95</v>
      </c>
      <c r="F172" s="3">
        <v>2</v>
      </c>
      <c r="G172" s="123">
        <v>2.2000000000000002</v>
      </c>
    </row>
    <row r="173" spans="1:7" x14ac:dyDescent="0.35">
      <c r="A173" s="121" t="s">
        <v>65</v>
      </c>
      <c r="B173" s="2">
        <v>3608</v>
      </c>
      <c r="C173" s="111" t="s">
        <v>35</v>
      </c>
      <c r="D173" s="2" t="s">
        <v>161</v>
      </c>
      <c r="E173" s="98" t="s">
        <v>95</v>
      </c>
      <c r="F173" s="3">
        <v>3</v>
      </c>
      <c r="G173" s="123">
        <v>1.9</v>
      </c>
    </row>
    <row r="174" spans="1:7" x14ac:dyDescent="0.35">
      <c r="A174" s="121" t="s">
        <v>65</v>
      </c>
      <c r="B174" s="2">
        <v>3608</v>
      </c>
      <c r="C174" s="111" t="s">
        <v>35</v>
      </c>
      <c r="D174" s="2" t="s">
        <v>161</v>
      </c>
      <c r="E174" s="98" t="s">
        <v>95</v>
      </c>
      <c r="F174" s="3">
        <v>4</v>
      </c>
      <c r="G174" s="123">
        <v>2.1</v>
      </c>
    </row>
    <row r="175" spans="1:7" x14ac:dyDescent="0.35">
      <c r="A175" s="121" t="s">
        <v>65</v>
      </c>
      <c r="B175" s="2">
        <v>3608</v>
      </c>
      <c r="C175" s="111" t="s">
        <v>35</v>
      </c>
      <c r="D175" s="2" t="s">
        <v>161</v>
      </c>
      <c r="E175" s="98" t="s">
        <v>95</v>
      </c>
      <c r="F175" s="3">
        <v>5</v>
      </c>
      <c r="G175" s="123">
        <v>2.2000000000000002</v>
      </c>
    </row>
    <row r="176" spans="1:7" x14ac:dyDescent="0.35">
      <c r="A176" s="121" t="s">
        <v>65</v>
      </c>
      <c r="B176" s="2">
        <v>3608</v>
      </c>
      <c r="C176" s="111" t="s">
        <v>35</v>
      </c>
      <c r="D176" s="2" t="s">
        <v>161</v>
      </c>
      <c r="E176" s="98" t="s">
        <v>95</v>
      </c>
      <c r="F176" s="3">
        <v>6</v>
      </c>
      <c r="G176" s="123">
        <v>2.2999999999999998</v>
      </c>
    </row>
    <row r="177" spans="1:7" x14ac:dyDescent="0.35">
      <c r="A177" s="121" t="s">
        <v>65</v>
      </c>
      <c r="B177" s="2">
        <v>3608</v>
      </c>
      <c r="C177" s="111" t="s">
        <v>35</v>
      </c>
      <c r="D177" s="2" t="s">
        <v>161</v>
      </c>
      <c r="E177" s="98" t="s">
        <v>95</v>
      </c>
      <c r="F177" s="3">
        <v>7</v>
      </c>
      <c r="G177" s="123">
        <v>2.2000000000000002</v>
      </c>
    </row>
    <row r="178" spans="1:7" x14ac:dyDescent="0.35">
      <c r="A178" s="121" t="s">
        <v>65</v>
      </c>
      <c r="B178" s="2">
        <v>3608</v>
      </c>
      <c r="C178" s="111" t="s">
        <v>35</v>
      </c>
      <c r="D178" s="2" t="s">
        <v>161</v>
      </c>
      <c r="E178" s="98" t="s">
        <v>95</v>
      </c>
      <c r="F178" s="3">
        <v>8</v>
      </c>
      <c r="G178" s="123">
        <v>3.8</v>
      </c>
    </row>
    <row r="179" spans="1:7" x14ac:dyDescent="0.35">
      <c r="A179" s="121" t="s">
        <v>65</v>
      </c>
      <c r="B179" s="2">
        <v>3608</v>
      </c>
      <c r="C179" s="111" t="s">
        <v>35</v>
      </c>
      <c r="D179" s="2" t="s">
        <v>161</v>
      </c>
      <c r="E179" s="98" t="s">
        <v>95</v>
      </c>
      <c r="F179" s="3">
        <v>9</v>
      </c>
      <c r="G179" s="123">
        <v>2.2999999999999998</v>
      </c>
    </row>
    <row r="180" spans="1:7" x14ac:dyDescent="0.35">
      <c r="A180" s="121" t="s">
        <v>65</v>
      </c>
      <c r="B180" s="2">
        <v>3608</v>
      </c>
      <c r="C180" s="111" t="s">
        <v>35</v>
      </c>
      <c r="D180" s="2" t="s">
        <v>161</v>
      </c>
      <c r="E180" s="98" t="s">
        <v>95</v>
      </c>
      <c r="F180" s="3">
        <v>10</v>
      </c>
      <c r="G180" s="123">
        <v>2.5</v>
      </c>
    </row>
    <row r="181" spans="1:7" x14ac:dyDescent="0.35">
      <c r="A181" s="121" t="s">
        <v>65</v>
      </c>
      <c r="B181" s="2">
        <v>3608</v>
      </c>
      <c r="C181" s="111" t="s">
        <v>35</v>
      </c>
      <c r="D181" s="2" t="s">
        <v>161</v>
      </c>
      <c r="E181" s="98" t="s">
        <v>95</v>
      </c>
      <c r="F181" s="3">
        <v>11</v>
      </c>
      <c r="G181" s="123">
        <v>2.2999999999999998</v>
      </c>
    </row>
    <row r="182" spans="1:7" x14ac:dyDescent="0.35">
      <c r="A182" s="121" t="s">
        <v>65</v>
      </c>
      <c r="B182" s="2">
        <v>3608</v>
      </c>
      <c r="C182" s="111" t="s">
        <v>35</v>
      </c>
      <c r="D182" s="2" t="s">
        <v>161</v>
      </c>
      <c r="E182" s="98" t="s">
        <v>95</v>
      </c>
      <c r="F182" s="3">
        <v>12</v>
      </c>
      <c r="G182" s="123">
        <v>3.5</v>
      </c>
    </row>
    <row r="183" spans="1:7" x14ac:dyDescent="0.35">
      <c r="A183" s="121" t="s">
        <v>65</v>
      </c>
      <c r="B183" s="2">
        <v>3608</v>
      </c>
      <c r="C183" s="111" t="s">
        <v>35</v>
      </c>
      <c r="D183" s="2" t="s">
        <v>161</v>
      </c>
      <c r="E183" s="98" t="s">
        <v>95</v>
      </c>
      <c r="F183" s="3">
        <v>13</v>
      </c>
      <c r="G183" s="123">
        <v>1.8</v>
      </c>
    </row>
    <row r="184" spans="1:7" x14ac:dyDescent="0.35">
      <c r="A184" s="121" t="s">
        <v>65</v>
      </c>
      <c r="B184" s="2">
        <v>3608</v>
      </c>
      <c r="C184" s="111" t="s">
        <v>35</v>
      </c>
      <c r="D184" s="2" t="s">
        <v>161</v>
      </c>
      <c r="E184" s="98" t="s">
        <v>95</v>
      </c>
      <c r="F184" s="3">
        <v>14</v>
      </c>
      <c r="G184" s="123">
        <v>3.7</v>
      </c>
    </row>
    <row r="185" spans="1:7" x14ac:dyDescent="0.35">
      <c r="A185" s="121" t="s">
        <v>65</v>
      </c>
      <c r="B185" s="2">
        <v>3608</v>
      </c>
      <c r="C185" s="111" t="s">
        <v>35</v>
      </c>
      <c r="D185" s="2" t="s">
        <v>161</v>
      </c>
      <c r="E185" s="98" t="s">
        <v>95</v>
      </c>
      <c r="F185" s="3">
        <v>15</v>
      </c>
      <c r="G185" s="123">
        <v>3.3</v>
      </c>
    </row>
    <row r="186" spans="1:7" x14ac:dyDescent="0.35">
      <c r="A186" s="121" t="s">
        <v>65</v>
      </c>
      <c r="B186" s="2">
        <v>3608</v>
      </c>
      <c r="C186" s="111" t="s">
        <v>35</v>
      </c>
      <c r="D186" s="2" t="s">
        <v>161</v>
      </c>
      <c r="E186" s="98" t="s">
        <v>95</v>
      </c>
      <c r="F186" s="3">
        <v>16</v>
      </c>
      <c r="G186" s="123">
        <v>3.6</v>
      </c>
    </row>
    <row r="187" spans="1:7" x14ac:dyDescent="0.35">
      <c r="A187" s="121" t="s">
        <v>65</v>
      </c>
      <c r="B187" s="2">
        <v>3608</v>
      </c>
      <c r="C187" s="111" t="s">
        <v>35</v>
      </c>
      <c r="D187" s="2" t="s">
        <v>161</v>
      </c>
      <c r="E187" s="98" t="s">
        <v>95</v>
      </c>
      <c r="F187" s="3">
        <v>17</v>
      </c>
      <c r="G187" s="123">
        <v>2.7</v>
      </c>
    </row>
    <row r="188" spans="1:7" x14ac:dyDescent="0.35">
      <c r="A188" s="121" t="s">
        <v>65</v>
      </c>
      <c r="B188" s="2">
        <v>3608</v>
      </c>
      <c r="C188" s="111" t="s">
        <v>35</v>
      </c>
      <c r="D188" s="2" t="s">
        <v>161</v>
      </c>
      <c r="E188" s="98" t="s">
        <v>95</v>
      </c>
      <c r="F188" s="3">
        <v>18</v>
      </c>
      <c r="G188" s="123">
        <v>3.6</v>
      </c>
    </row>
    <row r="189" spans="1:7" x14ac:dyDescent="0.35">
      <c r="A189" s="121" t="s">
        <v>65</v>
      </c>
      <c r="B189" s="2">
        <v>3608</v>
      </c>
      <c r="C189" s="111" t="s">
        <v>35</v>
      </c>
      <c r="D189" s="2" t="s">
        <v>161</v>
      </c>
      <c r="E189" s="98" t="s">
        <v>95</v>
      </c>
      <c r="F189" s="3">
        <v>19</v>
      </c>
      <c r="G189" s="123">
        <v>2.1</v>
      </c>
    </row>
    <row r="190" spans="1:7" x14ac:dyDescent="0.35">
      <c r="A190" s="121" t="s">
        <v>65</v>
      </c>
      <c r="B190" s="2">
        <v>3608</v>
      </c>
      <c r="C190" s="111" t="s">
        <v>35</v>
      </c>
      <c r="D190" s="2" t="s">
        <v>161</v>
      </c>
      <c r="E190" s="98" t="s">
        <v>95</v>
      </c>
      <c r="F190" s="3">
        <v>20</v>
      </c>
      <c r="G190" s="123">
        <v>2.2999999999999998</v>
      </c>
    </row>
    <row r="191" spans="1:7" x14ac:dyDescent="0.35">
      <c r="A191" s="121" t="s">
        <v>65</v>
      </c>
      <c r="B191" s="2">
        <v>3608</v>
      </c>
      <c r="C191" s="111" t="s">
        <v>35</v>
      </c>
      <c r="D191" s="2" t="s">
        <v>161</v>
      </c>
      <c r="E191" s="98" t="s">
        <v>95</v>
      </c>
      <c r="F191" s="3">
        <v>21</v>
      </c>
      <c r="G191" s="123">
        <v>2.5</v>
      </c>
    </row>
    <row r="192" spans="1:7" x14ac:dyDescent="0.35">
      <c r="A192" s="121" t="s">
        <v>65</v>
      </c>
      <c r="B192" s="2">
        <v>3608</v>
      </c>
      <c r="C192" s="111" t="s">
        <v>35</v>
      </c>
      <c r="D192" s="2" t="s">
        <v>161</v>
      </c>
      <c r="E192" s="98" t="s">
        <v>95</v>
      </c>
      <c r="F192" s="3">
        <v>22</v>
      </c>
      <c r="G192" s="123">
        <v>2.2999999999999998</v>
      </c>
    </row>
    <row r="193" spans="1:7" x14ac:dyDescent="0.35">
      <c r="A193" s="121" t="s">
        <v>65</v>
      </c>
      <c r="B193" s="2">
        <v>3608</v>
      </c>
      <c r="C193" s="111" t="s">
        <v>35</v>
      </c>
      <c r="D193" s="2" t="s">
        <v>161</v>
      </c>
      <c r="E193" s="98" t="s">
        <v>95</v>
      </c>
      <c r="F193" s="3">
        <v>23</v>
      </c>
      <c r="G193" s="123">
        <v>2.5</v>
      </c>
    </row>
    <row r="194" spans="1:7" x14ac:dyDescent="0.35">
      <c r="A194" s="121" t="s">
        <v>65</v>
      </c>
      <c r="B194" s="2">
        <v>3608</v>
      </c>
      <c r="C194" s="111" t="s">
        <v>35</v>
      </c>
      <c r="D194" s="2" t="s">
        <v>161</v>
      </c>
      <c r="E194" s="98" t="s">
        <v>95</v>
      </c>
      <c r="F194" s="3">
        <v>24</v>
      </c>
      <c r="G194" s="123">
        <v>2.8</v>
      </c>
    </row>
    <row r="195" spans="1:7" x14ac:dyDescent="0.35">
      <c r="A195" s="121" t="s">
        <v>65</v>
      </c>
      <c r="B195" s="2">
        <v>3608</v>
      </c>
      <c r="C195" s="111" t="s">
        <v>35</v>
      </c>
      <c r="D195" s="2" t="s">
        <v>161</v>
      </c>
      <c r="E195" s="98" t="s">
        <v>95</v>
      </c>
      <c r="F195" s="3">
        <v>25</v>
      </c>
      <c r="G195" s="123">
        <v>2.2999999999999998</v>
      </c>
    </row>
    <row r="196" spans="1:7" x14ac:dyDescent="0.35">
      <c r="A196" s="121" t="s">
        <v>65</v>
      </c>
      <c r="B196" s="2">
        <v>3608</v>
      </c>
      <c r="C196" s="111" t="s">
        <v>35</v>
      </c>
      <c r="D196" s="2" t="s">
        <v>161</v>
      </c>
      <c r="E196" s="98" t="s">
        <v>95</v>
      </c>
      <c r="F196" s="3">
        <v>26</v>
      </c>
      <c r="G196" s="123">
        <v>2.4</v>
      </c>
    </row>
    <row r="197" spans="1:7" x14ac:dyDescent="0.35">
      <c r="A197" s="121" t="s">
        <v>65</v>
      </c>
      <c r="B197" s="2">
        <v>3608</v>
      </c>
      <c r="C197" s="111" t="s">
        <v>35</v>
      </c>
      <c r="D197" s="2" t="s">
        <v>161</v>
      </c>
      <c r="E197" s="98" t="s">
        <v>95</v>
      </c>
      <c r="F197" s="3">
        <v>27</v>
      </c>
      <c r="G197" s="123">
        <v>2.6</v>
      </c>
    </row>
    <row r="198" spans="1:7" x14ac:dyDescent="0.35">
      <c r="A198" s="121" t="s">
        <v>65</v>
      </c>
      <c r="B198" s="2">
        <v>3608</v>
      </c>
      <c r="C198" s="111" t="s">
        <v>35</v>
      </c>
      <c r="D198" s="2" t="s">
        <v>161</v>
      </c>
      <c r="E198" s="98" t="s">
        <v>95</v>
      </c>
      <c r="F198" s="3">
        <v>28</v>
      </c>
      <c r="G198" s="123">
        <v>2.1</v>
      </c>
    </row>
    <row r="199" spans="1:7" x14ac:dyDescent="0.35">
      <c r="A199" s="121" t="s">
        <v>65</v>
      </c>
      <c r="B199" s="2">
        <v>3608</v>
      </c>
      <c r="C199" s="111" t="s">
        <v>35</v>
      </c>
      <c r="D199" s="2" t="s">
        <v>161</v>
      </c>
      <c r="E199" s="98" t="s">
        <v>95</v>
      </c>
      <c r="F199" s="3">
        <v>29</v>
      </c>
      <c r="G199" s="123">
        <v>1.7</v>
      </c>
    </row>
    <row r="200" spans="1:7" x14ac:dyDescent="0.35">
      <c r="A200" s="121" t="s">
        <v>65</v>
      </c>
      <c r="B200" s="2">
        <v>3608</v>
      </c>
      <c r="C200" s="111" t="s">
        <v>35</v>
      </c>
      <c r="D200" s="2" t="s">
        <v>161</v>
      </c>
      <c r="E200" s="98" t="s">
        <v>95</v>
      </c>
      <c r="F200" s="3">
        <v>30</v>
      </c>
      <c r="G200" s="123">
        <v>3.6</v>
      </c>
    </row>
    <row r="201" spans="1:7" x14ac:dyDescent="0.35">
      <c r="A201" s="111" t="s">
        <v>33</v>
      </c>
      <c r="B201" s="2">
        <v>3609</v>
      </c>
      <c r="C201" s="111" t="s">
        <v>39</v>
      </c>
      <c r="D201" s="2" t="s">
        <v>161</v>
      </c>
      <c r="E201" s="124" t="s">
        <v>88</v>
      </c>
      <c r="F201" s="2">
        <v>1</v>
      </c>
      <c r="G201" s="120">
        <v>3.6999999999999997</v>
      </c>
    </row>
    <row r="202" spans="1:7" x14ac:dyDescent="0.35">
      <c r="A202" s="111" t="s">
        <v>33</v>
      </c>
      <c r="B202" s="2">
        <v>3609</v>
      </c>
      <c r="C202" s="111" t="s">
        <v>39</v>
      </c>
      <c r="D202" s="2" t="s">
        <v>161</v>
      </c>
      <c r="E202" s="98" t="s">
        <v>94</v>
      </c>
      <c r="F202" s="2">
        <v>1</v>
      </c>
      <c r="G202" s="120">
        <v>1.4000000000000001</v>
      </c>
    </row>
    <row r="203" spans="1:7" x14ac:dyDescent="0.35">
      <c r="A203" s="111" t="s">
        <v>33</v>
      </c>
      <c r="B203" s="2">
        <v>3609</v>
      </c>
      <c r="C203" s="111" t="s">
        <v>39</v>
      </c>
      <c r="D203" s="2" t="s">
        <v>161</v>
      </c>
      <c r="E203" s="124" t="s">
        <v>98</v>
      </c>
      <c r="F203" s="2">
        <v>1</v>
      </c>
      <c r="G203" s="120">
        <v>3.2</v>
      </c>
    </row>
    <row r="204" spans="1:7" x14ac:dyDescent="0.35">
      <c r="A204" s="55" t="s">
        <v>33</v>
      </c>
      <c r="B204">
        <v>3609</v>
      </c>
      <c r="C204" s="55" t="s">
        <v>39</v>
      </c>
      <c r="D204" t="s">
        <v>161</v>
      </c>
      <c r="E204" s="59" t="s">
        <v>98</v>
      </c>
      <c r="F204">
        <v>2</v>
      </c>
      <c r="G204" s="80">
        <v>3.9</v>
      </c>
    </row>
    <row r="205" spans="1:7" x14ac:dyDescent="0.35">
      <c r="A205" s="55" t="s">
        <v>33</v>
      </c>
      <c r="B205">
        <v>3609</v>
      </c>
      <c r="C205" s="55" t="s">
        <v>39</v>
      </c>
      <c r="D205" t="s">
        <v>161</v>
      </c>
      <c r="E205" s="79" t="s">
        <v>95</v>
      </c>
      <c r="F205">
        <v>1</v>
      </c>
      <c r="G205" s="80">
        <v>2.1999999999999997</v>
      </c>
    </row>
    <row r="206" spans="1:7" x14ac:dyDescent="0.35">
      <c r="A206" s="55" t="s">
        <v>33</v>
      </c>
      <c r="B206">
        <v>3609</v>
      </c>
      <c r="C206" s="55" t="s">
        <v>39</v>
      </c>
      <c r="D206" t="s">
        <v>161</v>
      </c>
      <c r="E206" s="79" t="s">
        <v>95</v>
      </c>
      <c r="F206">
        <v>2</v>
      </c>
      <c r="G206" s="80">
        <v>2.5</v>
      </c>
    </row>
    <row r="207" spans="1:7" x14ac:dyDescent="0.35">
      <c r="A207" s="55" t="s">
        <v>33</v>
      </c>
      <c r="B207">
        <v>3609</v>
      </c>
      <c r="C207" s="55" t="s">
        <v>39</v>
      </c>
      <c r="D207" t="s">
        <v>161</v>
      </c>
      <c r="E207" s="79" t="s">
        <v>95</v>
      </c>
      <c r="F207">
        <v>3</v>
      </c>
      <c r="G207" s="80">
        <v>3.4000000000000004</v>
      </c>
    </row>
    <row r="208" spans="1:7" x14ac:dyDescent="0.35">
      <c r="A208" s="55" t="s">
        <v>33</v>
      </c>
      <c r="B208">
        <v>3609</v>
      </c>
      <c r="C208" s="55" t="s">
        <v>39</v>
      </c>
      <c r="D208" t="s">
        <v>161</v>
      </c>
      <c r="E208" s="79" t="s">
        <v>95</v>
      </c>
      <c r="F208">
        <v>4</v>
      </c>
      <c r="G208" s="80">
        <v>3.8</v>
      </c>
    </row>
    <row r="209" spans="1:8" x14ac:dyDescent="0.35">
      <c r="A209" s="55" t="s">
        <v>33</v>
      </c>
      <c r="B209">
        <v>3609</v>
      </c>
      <c r="C209" s="55" t="s">
        <v>39</v>
      </c>
      <c r="D209" t="s">
        <v>161</v>
      </c>
      <c r="E209" s="79" t="s">
        <v>104</v>
      </c>
      <c r="F209">
        <v>1</v>
      </c>
      <c r="G209" s="80">
        <v>1.9</v>
      </c>
    </row>
    <row r="210" spans="1:8" x14ac:dyDescent="0.35">
      <c r="A210" s="55" t="s">
        <v>33</v>
      </c>
      <c r="B210">
        <v>3609</v>
      </c>
      <c r="C210" s="55" t="s">
        <v>39</v>
      </c>
      <c r="D210" t="s">
        <v>161</v>
      </c>
      <c r="E210" s="79" t="s">
        <v>104</v>
      </c>
      <c r="F210">
        <v>2</v>
      </c>
      <c r="G210" s="80">
        <v>4.3999999999999995</v>
      </c>
    </row>
    <row r="211" spans="1:8" x14ac:dyDescent="0.35">
      <c r="A211" s="55" t="s">
        <v>33</v>
      </c>
      <c r="B211">
        <v>3609</v>
      </c>
      <c r="C211" s="55" t="s">
        <v>39</v>
      </c>
      <c r="D211" t="s">
        <v>161</v>
      </c>
      <c r="E211" s="79" t="s">
        <v>104</v>
      </c>
      <c r="F211">
        <v>3</v>
      </c>
      <c r="G211" s="80">
        <v>4.3999999999999995</v>
      </c>
    </row>
    <row r="212" spans="1:8" x14ac:dyDescent="0.35">
      <c r="A212" s="111" t="s">
        <v>33</v>
      </c>
      <c r="B212" s="2">
        <v>3609</v>
      </c>
      <c r="C212" s="111" t="s">
        <v>39</v>
      </c>
      <c r="D212" s="2" t="s">
        <v>161</v>
      </c>
      <c r="E212" s="98" t="s">
        <v>104</v>
      </c>
      <c r="F212" s="2">
        <v>4</v>
      </c>
      <c r="G212" s="120">
        <v>5.4</v>
      </c>
      <c r="H212" s="2"/>
    </row>
    <row r="213" spans="1:8" x14ac:dyDescent="0.35">
      <c r="A213" s="125" t="s">
        <v>42</v>
      </c>
      <c r="B213" s="2">
        <v>3610</v>
      </c>
      <c r="C213" s="111" t="s">
        <v>39</v>
      </c>
      <c r="D213" s="2" t="s">
        <v>161</v>
      </c>
      <c r="E213" s="98" t="s">
        <v>90</v>
      </c>
      <c r="F213" s="2"/>
      <c r="G213" s="120">
        <v>1.7</v>
      </c>
      <c r="H213" s="2"/>
    </row>
    <row r="214" spans="1:8" x14ac:dyDescent="0.35">
      <c r="A214" s="125" t="s">
        <v>42</v>
      </c>
      <c r="B214" s="2">
        <v>3610</v>
      </c>
      <c r="C214" s="111" t="s">
        <v>39</v>
      </c>
      <c r="D214" s="2" t="s">
        <v>161</v>
      </c>
      <c r="E214" s="122" t="s">
        <v>236</v>
      </c>
      <c r="F214" s="2">
        <v>1</v>
      </c>
      <c r="G214" s="120">
        <v>1.4</v>
      </c>
      <c r="H214" s="2"/>
    </row>
    <row r="215" spans="1:8" x14ac:dyDescent="0.35">
      <c r="A215" s="125" t="s">
        <v>42</v>
      </c>
      <c r="B215" s="2">
        <v>3610</v>
      </c>
      <c r="C215" s="111" t="s">
        <v>39</v>
      </c>
      <c r="D215" s="2" t="s">
        <v>161</v>
      </c>
      <c r="E215" s="122" t="s">
        <v>236</v>
      </c>
      <c r="F215" s="2">
        <v>2</v>
      </c>
      <c r="G215" s="120">
        <v>1.4</v>
      </c>
      <c r="H215" s="2"/>
    </row>
    <row r="216" spans="1:8" x14ac:dyDescent="0.35">
      <c r="A216" s="125" t="s">
        <v>42</v>
      </c>
      <c r="B216" s="2">
        <v>3610</v>
      </c>
      <c r="C216" s="111" t="s">
        <v>39</v>
      </c>
      <c r="D216" s="2" t="s">
        <v>161</v>
      </c>
      <c r="E216" s="122" t="s">
        <v>236</v>
      </c>
      <c r="F216" s="2">
        <v>3</v>
      </c>
      <c r="G216" s="120">
        <v>1.5</v>
      </c>
      <c r="H216" s="2"/>
    </row>
    <row r="217" spans="1:8" x14ac:dyDescent="0.35">
      <c r="A217" s="125" t="s">
        <v>42</v>
      </c>
      <c r="B217" s="2">
        <v>3610</v>
      </c>
      <c r="C217" s="111" t="s">
        <v>39</v>
      </c>
      <c r="D217" s="2" t="s">
        <v>161</v>
      </c>
      <c r="E217" s="122" t="s">
        <v>236</v>
      </c>
      <c r="F217" s="2">
        <v>4</v>
      </c>
      <c r="G217" s="120">
        <v>1.5</v>
      </c>
      <c r="H217" s="2"/>
    </row>
    <row r="218" spans="1:8" x14ac:dyDescent="0.35">
      <c r="A218" s="125" t="s">
        <v>42</v>
      </c>
      <c r="B218" s="2">
        <v>3610</v>
      </c>
      <c r="C218" s="111" t="s">
        <v>39</v>
      </c>
      <c r="D218" s="2" t="s">
        <v>161</v>
      </c>
      <c r="E218" s="122" t="s">
        <v>236</v>
      </c>
      <c r="F218" s="2">
        <v>5</v>
      </c>
      <c r="G218" s="120">
        <v>1.4</v>
      </c>
      <c r="H218" s="2"/>
    </row>
    <row r="219" spans="1:8" x14ac:dyDescent="0.35">
      <c r="A219" s="125" t="s">
        <v>42</v>
      </c>
      <c r="B219" s="2">
        <v>3610</v>
      </c>
      <c r="C219" s="111" t="s">
        <v>39</v>
      </c>
      <c r="D219" s="2" t="s">
        <v>161</v>
      </c>
      <c r="E219" s="98" t="s">
        <v>94</v>
      </c>
      <c r="F219" s="2">
        <v>1</v>
      </c>
      <c r="G219" s="120">
        <v>1.3</v>
      </c>
      <c r="H219" s="2"/>
    </row>
    <row r="220" spans="1:8" x14ac:dyDescent="0.35">
      <c r="A220" s="125" t="s">
        <v>42</v>
      </c>
      <c r="B220" s="2">
        <v>3610</v>
      </c>
      <c r="C220" s="111" t="s">
        <v>39</v>
      </c>
      <c r="D220" s="2" t="s">
        <v>161</v>
      </c>
      <c r="E220" s="98" t="s">
        <v>94</v>
      </c>
      <c r="F220" s="2">
        <v>2</v>
      </c>
      <c r="G220" s="120">
        <v>1.4</v>
      </c>
      <c r="H220" s="2"/>
    </row>
    <row r="221" spans="1:8" x14ac:dyDescent="0.35">
      <c r="A221" s="125" t="s">
        <v>42</v>
      </c>
      <c r="B221" s="2">
        <v>3610</v>
      </c>
      <c r="C221" s="111" t="s">
        <v>39</v>
      </c>
      <c r="D221" s="2" t="s">
        <v>161</v>
      </c>
      <c r="E221" s="98" t="s">
        <v>94</v>
      </c>
      <c r="F221" s="2">
        <v>3</v>
      </c>
      <c r="G221" s="120">
        <v>1.5</v>
      </c>
      <c r="H221" s="2"/>
    </row>
    <row r="222" spans="1:8" x14ac:dyDescent="0.35">
      <c r="A222" s="125" t="s">
        <v>42</v>
      </c>
      <c r="B222" s="2">
        <v>3610</v>
      </c>
      <c r="C222" s="111" t="s">
        <v>39</v>
      </c>
      <c r="D222" s="2" t="s">
        <v>161</v>
      </c>
      <c r="E222" s="98" t="s">
        <v>94</v>
      </c>
      <c r="F222" s="2">
        <v>4</v>
      </c>
      <c r="G222" s="120">
        <v>1.2</v>
      </c>
      <c r="H222" s="2"/>
    </row>
    <row r="223" spans="1:8" x14ac:dyDescent="0.35">
      <c r="A223" s="125" t="s">
        <v>42</v>
      </c>
      <c r="B223" s="2">
        <v>3610</v>
      </c>
      <c r="C223" s="111" t="s">
        <v>39</v>
      </c>
      <c r="D223" s="2" t="s">
        <v>161</v>
      </c>
      <c r="E223" s="98" t="s">
        <v>94</v>
      </c>
      <c r="F223" s="2">
        <v>5</v>
      </c>
      <c r="G223" s="120">
        <v>1</v>
      </c>
      <c r="H223" s="2"/>
    </row>
    <row r="224" spans="1:8" x14ac:dyDescent="0.35">
      <c r="A224" s="125" t="s">
        <v>42</v>
      </c>
      <c r="B224" s="2">
        <v>3610</v>
      </c>
      <c r="C224" s="111" t="s">
        <v>39</v>
      </c>
      <c r="D224" s="2" t="s">
        <v>161</v>
      </c>
      <c r="E224" s="98" t="s">
        <v>94</v>
      </c>
      <c r="F224" s="2">
        <v>6</v>
      </c>
      <c r="G224" s="120">
        <v>1.3</v>
      </c>
      <c r="H224" s="2"/>
    </row>
    <row r="225" spans="1:8" x14ac:dyDescent="0.35">
      <c r="A225" s="125" t="s">
        <v>42</v>
      </c>
      <c r="B225" s="2">
        <v>3610</v>
      </c>
      <c r="C225" s="111" t="s">
        <v>39</v>
      </c>
      <c r="D225" s="2" t="s">
        <v>161</v>
      </c>
      <c r="E225" s="98" t="s">
        <v>94</v>
      </c>
      <c r="F225" s="2">
        <v>7</v>
      </c>
      <c r="G225" s="120">
        <v>1.4</v>
      </c>
      <c r="H225" s="2"/>
    </row>
    <row r="226" spans="1:8" x14ac:dyDescent="0.35">
      <c r="A226" s="125" t="s">
        <v>42</v>
      </c>
      <c r="B226" s="2">
        <v>3610</v>
      </c>
      <c r="C226" s="111" t="s">
        <v>39</v>
      </c>
      <c r="D226" s="2" t="s">
        <v>161</v>
      </c>
      <c r="E226" s="98" t="s">
        <v>94</v>
      </c>
      <c r="F226" s="2">
        <v>8</v>
      </c>
      <c r="G226" s="120">
        <v>1.2</v>
      </c>
      <c r="H226" s="2"/>
    </row>
    <row r="227" spans="1:8" x14ac:dyDescent="0.35">
      <c r="A227" s="125" t="s">
        <v>42</v>
      </c>
      <c r="B227" s="2">
        <v>3610</v>
      </c>
      <c r="C227" s="111" t="s">
        <v>39</v>
      </c>
      <c r="D227" s="2" t="s">
        <v>161</v>
      </c>
      <c r="E227" s="98" t="s">
        <v>94</v>
      </c>
      <c r="F227" s="2">
        <v>9</v>
      </c>
      <c r="G227" s="120">
        <v>1.7</v>
      </c>
      <c r="H227" s="2"/>
    </row>
    <row r="228" spans="1:8" x14ac:dyDescent="0.35">
      <c r="A228" s="125" t="s">
        <v>42</v>
      </c>
      <c r="B228" s="2">
        <v>3610</v>
      </c>
      <c r="C228" s="111" t="s">
        <v>39</v>
      </c>
      <c r="D228" s="2" t="s">
        <v>161</v>
      </c>
      <c r="E228" s="98" t="s">
        <v>94</v>
      </c>
      <c r="F228" s="2">
        <v>10</v>
      </c>
      <c r="G228" s="120">
        <v>1.5</v>
      </c>
      <c r="H228" s="2"/>
    </row>
    <row r="229" spans="1:8" x14ac:dyDescent="0.35">
      <c r="A229" s="125" t="s">
        <v>42</v>
      </c>
      <c r="B229" s="2">
        <v>3610</v>
      </c>
      <c r="C229" s="111" t="s">
        <v>39</v>
      </c>
      <c r="D229" s="2" t="s">
        <v>161</v>
      </c>
      <c r="E229" s="98" t="s">
        <v>94</v>
      </c>
      <c r="F229" s="2">
        <v>11</v>
      </c>
      <c r="G229" s="120">
        <v>1.5</v>
      </c>
      <c r="H229" s="2"/>
    </row>
    <row r="230" spans="1:8" x14ac:dyDescent="0.35">
      <c r="A230" s="125" t="s">
        <v>42</v>
      </c>
      <c r="B230" s="2">
        <v>3610</v>
      </c>
      <c r="C230" s="111" t="s">
        <v>39</v>
      </c>
      <c r="D230" s="2" t="s">
        <v>161</v>
      </c>
      <c r="E230" s="98" t="s">
        <v>94</v>
      </c>
      <c r="F230" s="2">
        <v>12</v>
      </c>
      <c r="G230" s="120">
        <v>1.2</v>
      </c>
      <c r="H230" s="2"/>
    </row>
    <row r="231" spans="1:8" x14ac:dyDescent="0.35">
      <c r="A231" s="125" t="s">
        <v>42</v>
      </c>
      <c r="B231" s="2">
        <v>3610</v>
      </c>
      <c r="C231" s="111" t="s">
        <v>39</v>
      </c>
      <c r="D231" s="2" t="s">
        <v>161</v>
      </c>
      <c r="E231" s="98" t="s">
        <v>94</v>
      </c>
      <c r="F231" s="2">
        <v>13</v>
      </c>
      <c r="G231" s="120">
        <v>1.5</v>
      </c>
      <c r="H231" s="2"/>
    </row>
    <row r="232" spans="1:8" x14ac:dyDescent="0.35">
      <c r="A232" s="125" t="s">
        <v>42</v>
      </c>
      <c r="B232" s="2">
        <v>3610</v>
      </c>
      <c r="C232" s="111" t="s">
        <v>39</v>
      </c>
      <c r="D232" s="2" t="s">
        <v>161</v>
      </c>
      <c r="E232" s="98" t="s">
        <v>94</v>
      </c>
      <c r="F232" s="2">
        <v>14</v>
      </c>
      <c r="G232" s="120">
        <v>1.3</v>
      </c>
      <c r="H232" s="2"/>
    </row>
    <row r="233" spans="1:8" x14ac:dyDescent="0.35">
      <c r="A233" s="125" t="s">
        <v>42</v>
      </c>
      <c r="B233" s="2">
        <v>3610</v>
      </c>
      <c r="C233" s="111" t="s">
        <v>39</v>
      </c>
      <c r="D233" s="2" t="s">
        <v>161</v>
      </c>
      <c r="E233" s="98" t="s">
        <v>94</v>
      </c>
      <c r="F233" s="2">
        <v>15</v>
      </c>
      <c r="G233" s="120">
        <v>1.1000000000000001</v>
      </c>
      <c r="H233" s="2"/>
    </row>
    <row r="234" spans="1:8" x14ac:dyDescent="0.35">
      <c r="A234" s="125" t="s">
        <v>42</v>
      </c>
      <c r="B234" s="2">
        <v>3610</v>
      </c>
      <c r="C234" s="111" t="s">
        <v>39</v>
      </c>
      <c r="D234" s="2" t="s">
        <v>161</v>
      </c>
      <c r="E234" s="98" t="s">
        <v>94</v>
      </c>
      <c r="F234" s="2">
        <v>16</v>
      </c>
      <c r="G234" s="120">
        <v>1</v>
      </c>
      <c r="H234" s="2"/>
    </row>
    <row r="235" spans="1:8" x14ac:dyDescent="0.35">
      <c r="A235" s="125" t="s">
        <v>42</v>
      </c>
      <c r="B235" s="2">
        <v>3610</v>
      </c>
      <c r="C235" s="111" t="s">
        <v>39</v>
      </c>
      <c r="D235" s="2" t="s">
        <v>161</v>
      </c>
      <c r="E235" s="98" t="s">
        <v>94</v>
      </c>
      <c r="F235" s="2">
        <v>17</v>
      </c>
      <c r="G235" s="120">
        <v>1.3</v>
      </c>
      <c r="H235" s="2"/>
    </row>
    <row r="236" spans="1:8" x14ac:dyDescent="0.35">
      <c r="A236" s="125" t="s">
        <v>42</v>
      </c>
      <c r="B236" s="2">
        <v>3610</v>
      </c>
      <c r="C236" s="111" t="s">
        <v>39</v>
      </c>
      <c r="D236" s="2" t="s">
        <v>161</v>
      </c>
      <c r="E236" s="98" t="s">
        <v>94</v>
      </c>
      <c r="F236" s="2">
        <v>18</v>
      </c>
      <c r="G236" s="120">
        <v>1.2</v>
      </c>
      <c r="H236" s="2"/>
    </row>
    <row r="237" spans="1:8" x14ac:dyDescent="0.35">
      <c r="A237" s="125" t="s">
        <v>42</v>
      </c>
      <c r="B237" s="2">
        <v>3610</v>
      </c>
      <c r="C237" s="111" t="s">
        <v>39</v>
      </c>
      <c r="D237" s="2" t="s">
        <v>161</v>
      </c>
      <c r="E237" s="98" t="s">
        <v>94</v>
      </c>
      <c r="F237" s="2">
        <v>19</v>
      </c>
      <c r="G237" s="120">
        <v>1.3</v>
      </c>
      <c r="H237" s="2"/>
    </row>
    <row r="238" spans="1:8" x14ac:dyDescent="0.35">
      <c r="A238" s="125" t="s">
        <v>42</v>
      </c>
      <c r="B238" s="2">
        <v>3610</v>
      </c>
      <c r="C238" s="111" t="s">
        <v>39</v>
      </c>
      <c r="D238" s="2" t="s">
        <v>161</v>
      </c>
      <c r="E238" s="98" t="s">
        <v>94</v>
      </c>
      <c r="F238" s="2">
        <v>20</v>
      </c>
      <c r="G238" s="120">
        <v>1.4</v>
      </c>
      <c r="H238" s="2"/>
    </row>
    <row r="239" spans="1:8" x14ac:dyDescent="0.35">
      <c r="A239" s="125" t="s">
        <v>42</v>
      </c>
      <c r="B239" s="2">
        <v>3610</v>
      </c>
      <c r="C239" s="111" t="s">
        <v>39</v>
      </c>
      <c r="D239" s="2" t="s">
        <v>161</v>
      </c>
      <c r="E239" s="98" t="s">
        <v>94</v>
      </c>
      <c r="F239" s="2">
        <v>21</v>
      </c>
      <c r="G239" s="120">
        <v>1.3</v>
      </c>
      <c r="H239" s="2"/>
    </row>
    <row r="240" spans="1:8" x14ac:dyDescent="0.35">
      <c r="A240" s="125" t="s">
        <v>42</v>
      </c>
      <c r="B240" s="2">
        <v>3610</v>
      </c>
      <c r="C240" s="111" t="s">
        <v>39</v>
      </c>
      <c r="D240" s="2" t="s">
        <v>161</v>
      </c>
      <c r="E240" s="98" t="s">
        <v>94</v>
      </c>
      <c r="F240" s="2">
        <v>22</v>
      </c>
      <c r="G240" s="120">
        <v>1.1000000000000001</v>
      </c>
      <c r="H240" s="2"/>
    </row>
    <row r="241" spans="1:8" x14ac:dyDescent="0.35">
      <c r="A241" s="125" t="s">
        <v>42</v>
      </c>
      <c r="B241" s="2">
        <v>3610</v>
      </c>
      <c r="C241" s="111" t="s">
        <v>39</v>
      </c>
      <c r="D241" s="2" t="s">
        <v>161</v>
      </c>
      <c r="E241" s="98" t="s">
        <v>94</v>
      </c>
      <c r="F241" s="2">
        <v>23</v>
      </c>
      <c r="G241" s="120">
        <v>1.6</v>
      </c>
      <c r="H241" s="2"/>
    </row>
    <row r="242" spans="1:8" x14ac:dyDescent="0.35">
      <c r="A242" s="125" t="s">
        <v>42</v>
      </c>
      <c r="B242" s="2">
        <v>3610</v>
      </c>
      <c r="C242" s="111" t="s">
        <v>39</v>
      </c>
      <c r="D242" s="2" t="s">
        <v>161</v>
      </c>
      <c r="E242" s="98" t="s">
        <v>94</v>
      </c>
      <c r="F242" s="2">
        <v>24</v>
      </c>
      <c r="G242" s="120">
        <v>1</v>
      </c>
      <c r="H242" s="2"/>
    </row>
    <row r="243" spans="1:8" x14ac:dyDescent="0.35">
      <c r="A243" s="125" t="s">
        <v>42</v>
      </c>
      <c r="B243" s="2">
        <v>3610</v>
      </c>
      <c r="C243" s="111" t="s">
        <v>39</v>
      </c>
      <c r="D243" s="2" t="s">
        <v>161</v>
      </c>
      <c r="E243" s="98" t="s">
        <v>94</v>
      </c>
      <c r="F243" s="2">
        <v>25</v>
      </c>
      <c r="G243" s="120">
        <v>1.4</v>
      </c>
      <c r="H243" s="2"/>
    </row>
    <row r="244" spans="1:8" x14ac:dyDescent="0.35">
      <c r="A244" s="125" t="s">
        <v>42</v>
      </c>
      <c r="B244" s="2">
        <v>3610</v>
      </c>
      <c r="C244" s="111" t="s">
        <v>39</v>
      </c>
      <c r="D244" s="2" t="s">
        <v>161</v>
      </c>
      <c r="E244" s="98" t="s">
        <v>95</v>
      </c>
      <c r="F244" s="2">
        <v>1</v>
      </c>
      <c r="G244" s="120">
        <v>3.2</v>
      </c>
      <c r="H244" s="2"/>
    </row>
    <row r="245" spans="1:8" x14ac:dyDescent="0.35">
      <c r="A245" s="125" t="s">
        <v>42</v>
      </c>
      <c r="B245" s="2">
        <v>3610</v>
      </c>
      <c r="C245" s="111" t="s">
        <v>39</v>
      </c>
      <c r="D245" s="2" t="s">
        <v>161</v>
      </c>
      <c r="E245" s="98" t="s">
        <v>95</v>
      </c>
      <c r="F245" s="2">
        <v>2</v>
      </c>
      <c r="G245" s="120">
        <v>1.8</v>
      </c>
      <c r="H245" s="2"/>
    </row>
    <row r="246" spans="1:8" x14ac:dyDescent="0.35">
      <c r="A246" s="125" t="s">
        <v>42</v>
      </c>
      <c r="B246" s="2">
        <v>3610</v>
      </c>
      <c r="C246" s="111" t="s">
        <v>39</v>
      </c>
      <c r="D246" s="2" t="s">
        <v>161</v>
      </c>
      <c r="E246" s="98" t="s">
        <v>95</v>
      </c>
      <c r="F246" s="2">
        <v>3</v>
      </c>
      <c r="G246" s="120">
        <v>2.7</v>
      </c>
      <c r="H246" s="2"/>
    </row>
    <row r="247" spans="1:8" x14ac:dyDescent="0.35">
      <c r="A247" s="125" t="s">
        <v>42</v>
      </c>
      <c r="B247" s="2">
        <v>3610</v>
      </c>
      <c r="C247" s="111" t="s">
        <v>39</v>
      </c>
      <c r="D247" s="2" t="s">
        <v>161</v>
      </c>
      <c r="E247" s="98" t="s">
        <v>95</v>
      </c>
      <c r="F247" s="2">
        <v>4</v>
      </c>
      <c r="G247" s="120">
        <v>2.2999999999999998</v>
      </c>
      <c r="H247" s="2"/>
    </row>
    <row r="248" spans="1:8" x14ac:dyDescent="0.35">
      <c r="A248" s="125" t="s">
        <v>42</v>
      </c>
      <c r="B248" s="2">
        <v>3610</v>
      </c>
      <c r="C248" s="111" t="s">
        <v>39</v>
      </c>
      <c r="D248" s="2" t="s">
        <v>161</v>
      </c>
      <c r="E248" s="98" t="s">
        <v>95</v>
      </c>
      <c r="F248" s="2">
        <v>5</v>
      </c>
      <c r="G248" s="120">
        <v>2.4</v>
      </c>
      <c r="H248" s="2"/>
    </row>
    <row r="249" spans="1:8" x14ac:dyDescent="0.35">
      <c r="A249" s="125" t="s">
        <v>42</v>
      </c>
      <c r="B249" s="2">
        <v>3610</v>
      </c>
      <c r="C249" s="111" t="s">
        <v>39</v>
      </c>
      <c r="D249" s="2" t="s">
        <v>161</v>
      </c>
      <c r="E249" s="98" t="s">
        <v>95</v>
      </c>
      <c r="F249" s="2">
        <v>6</v>
      </c>
      <c r="G249" s="120">
        <v>3.3</v>
      </c>
      <c r="H249" s="2"/>
    </row>
    <row r="250" spans="1:8" x14ac:dyDescent="0.35">
      <c r="A250" s="125" t="s">
        <v>42</v>
      </c>
      <c r="B250" s="2">
        <v>3610</v>
      </c>
      <c r="C250" s="111" t="s">
        <v>39</v>
      </c>
      <c r="D250" s="2" t="s">
        <v>161</v>
      </c>
      <c r="E250" s="98" t="s">
        <v>95</v>
      </c>
      <c r="F250" s="2">
        <v>7</v>
      </c>
      <c r="G250" s="120">
        <v>2.2999999999999998</v>
      </c>
      <c r="H250" s="2"/>
    </row>
    <row r="251" spans="1:8" x14ac:dyDescent="0.35">
      <c r="A251" s="125" t="s">
        <v>42</v>
      </c>
      <c r="B251" s="2">
        <v>3610</v>
      </c>
      <c r="C251" s="111" t="s">
        <v>39</v>
      </c>
      <c r="D251" s="2" t="s">
        <v>161</v>
      </c>
      <c r="E251" s="98" t="s">
        <v>95</v>
      </c>
      <c r="F251" s="2">
        <v>8</v>
      </c>
      <c r="G251" s="120">
        <v>2</v>
      </c>
      <c r="H251" s="2"/>
    </row>
    <row r="252" spans="1:8" x14ac:dyDescent="0.35">
      <c r="A252" s="125" t="s">
        <v>42</v>
      </c>
      <c r="B252" s="2">
        <v>3610</v>
      </c>
      <c r="C252" s="111" t="s">
        <v>39</v>
      </c>
      <c r="D252" s="2" t="s">
        <v>161</v>
      </c>
      <c r="E252" s="98" t="s">
        <v>95</v>
      </c>
      <c r="F252" s="2">
        <v>9</v>
      </c>
      <c r="G252" s="120">
        <v>2</v>
      </c>
      <c r="H252" s="2"/>
    </row>
    <row r="253" spans="1:8" x14ac:dyDescent="0.35">
      <c r="A253" s="125" t="s">
        <v>42</v>
      </c>
      <c r="B253" s="2">
        <v>3610</v>
      </c>
      <c r="C253" s="111" t="s">
        <v>39</v>
      </c>
      <c r="D253" s="2" t="s">
        <v>161</v>
      </c>
      <c r="E253" s="98" t="s">
        <v>95</v>
      </c>
      <c r="F253" s="2">
        <v>10</v>
      </c>
      <c r="G253" s="120">
        <v>2.1</v>
      </c>
      <c r="H253" s="2"/>
    </row>
    <row r="254" spans="1:8" x14ac:dyDescent="0.35">
      <c r="A254" s="125" t="s">
        <v>42</v>
      </c>
      <c r="B254" s="2">
        <v>3610</v>
      </c>
      <c r="C254" s="111" t="s">
        <v>39</v>
      </c>
      <c r="D254" s="2" t="s">
        <v>161</v>
      </c>
      <c r="E254" s="98" t="s">
        <v>95</v>
      </c>
      <c r="F254" s="2">
        <v>11</v>
      </c>
      <c r="G254" s="120">
        <v>2.1</v>
      </c>
      <c r="H254" s="2"/>
    </row>
    <row r="255" spans="1:8" x14ac:dyDescent="0.35">
      <c r="A255" s="125" t="s">
        <v>42</v>
      </c>
      <c r="B255" s="2">
        <v>3610</v>
      </c>
      <c r="C255" s="111" t="s">
        <v>39</v>
      </c>
      <c r="D255" s="2" t="s">
        <v>161</v>
      </c>
      <c r="E255" s="98" t="s">
        <v>95</v>
      </c>
      <c r="F255" s="2">
        <v>12</v>
      </c>
      <c r="G255" s="120">
        <v>2.1</v>
      </c>
      <c r="H255" s="2"/>
    </row>
    <row r="256" spans="1:8" x14ac:dyDescent="0.35">
      <c r="A256" s="125" t="s">
        <v>42</v>
      </c>
      <c r="B256" s="2">
        <v>3610</v>
      </c>
      <c r="C256" s="111" t="s">
        <v>39</v>
      </c>
      <c r="D256" s="2" t="s">
        <v>161</v>
      </c>
      <c r="E256" s="98" t="s">
        <v>95</v>
      </c>
      <c r="F256" s="2">
        <v>13</v>
      </c>
      <c r="G256" s="120">
        <v>2.2999999999999998</v>
      </c>
      <c r="H256" s="2"/>
    </row>
    <row r="257" spans="1:8" x14ac:dyDescent="0.35">
      <c r="A257" s="125" t="s">
        <v>42</v>
      </c>
      <c r="B257" s="2">
        <v>3610</v>
      </c>
      <c r="C257" s="111" t="s">
        <v>39</v>
      </c>
      <c r="D257" s="2" t="s">
        <v>161</v>
      </c>
      <c r="E257" s="98" t="s">
        <v>95</v>
      </c>
      <c r="F257" s="2">
        <v>14</v>
      </c>
      <c r="G257" s="120">
        <v>2.1</v>
      </c>
      <c r="H257" s="2"/>
    </row>
    <row r="258" spans="1:8" x14ac:dyDescent="0.35">
      <c r="A258" s="125" t="s">
        <v>42</v>
      </c>
      <c r="B258" s="2">
        <v>3610</v>
      </c>
      <c r="C258" s="111" t="s">
        <v>39</v>
      </c>
      <c r="D258" s="2" t="s">
        <v>161</v>
      </c>
      <c r="E258" s="98" t="s">
        <v>95</v>
      </c>
      <c r="F258" s="2">
        <v>15</v>
      </c>
      <c r="G258" s="120">
        <v>2.1</v>
      </c>
      <c r="H258" s="2"/>
    </row>
    <row r="259" spans="1:8" x14ac:dyDescent="0.35">
      <c r="A259" s="125" t="s">
        <v>42</v>
      </c>
      <c r="B259" s="2">
        <v>3610</v>
      </c>
      <c r="C259" s="111" t="s">
        <v>39</v>
      </c>
      <c r="D259" s="2" t="s">
        <v>161</v>
      </c>
      <c r="E259" s="98" t="s">
        <v>95</v>
      </c>
      <c r="F259" s="2">
        <v>16</v>
      </c>
      <c r="G259" s="120">
        <v>3</v>
      </c>
      <c r="H259" s="2"/>
    </row>
    <row r="260" spans="1:8" x14ac:dyDescent="0.35">
      <c r="A260" s="125" t="s">
        <v>42</v>
      </c>
      <c r="B260" s="2">
        <v>3610</v>
      </c>
      <c r="C260" s="111" t="s">
        <v>39</v>
      </c>
      <c r="D260" s="2" t="s">
        <v>161</v>
      </c>
      <c r="E260" s="98" t="s">
        <v>95</v>
      </c>
      <c r="F260" s="2">
        <v>17</v>
      </c>
      <c r="G260" s="120">
        <v>1.9</v>
      </c>
      <c r="H260" s="2"/>
    </row>
    <row r="261" spans="1:8" x14ac:dyDescent="0.35">
      <c r="A261" s="125" t="s">
        <v>42</v>
      </c>
      <c r="B261" s="2">
        <v>3610</v>
      </c>
      <c r="C261" s="111" t="s">
        <v>39</v>
      </c>
      <c r="D261" s="2" t="s">
        <v>161</v>
      </c>
      <c r="E261" s="98" t="s">
        <v>95</v>
      </c>
      <c r="F261" s="2">
        <v>18</v>
      </c>
      <c r="G261" s="120">
        <v>2.1</v>
      </c>
      <c r="H261" s="2"/>
    </row>
    <row r="262" spans="1:8" x14ac:dyDescent="0.35">
      <c r="A262" s="125" t="s">
        <v>42</v>
      </c>
      <c r="B262" s="2">
        <v>3610</v>
      </c>
      <c r="C262" s="111" t="s">
        <v>39</v>
      </c>
      <c r="D262" s="2" t="s">
        <v>161</v>
      </c>
      <c r="E262" s="98" t="s">
        <v>95</v>
      </c>
      <c r="F262" s="2">
        <v>19</v>
      </c>
      <c r="G262" s="120">
        <v>3.2</v>
      </c>
      <c r="H262" s="2"/>
    </row>
    <row r="263" spans="1:8" x14ac:dyDescent="0.35">
      <c r="A263" s="125" t="s">
        <v>42</v>
      </c>
      <c r="B263" s="2">
        <v>3610</v>
      </c>
      <c r="C263" s="111" t="s">
        <v>39</v>
      </c>
      <c r="D263" s="2" t="s">
        <v>161</v>
      </c>
      <c r="E263" s="98" t="s">
        <v>95</v>
      </c>
      <c r="F263" s="2">
        <v>20</v>
      </c>
      <c r="G263" s="120">
        <v>2</v>
      </c>
      <c r="H263" s="2"/>
    </row>
    <row r="264" spans="1:8" x14ac:dyDescent="0.35">
      <c r="A264" s="125" t="s">
        <v>42</v>
      </c>
      <c r="B264" s="2">
        <v>3610</v>
      </c>
      <c r="C264" s="111" t="s">
        <v>39</v>
      </c>
      <c r="D264" s="2" t="s">
        <v>161</v>
      </c>
      <c r="E264" s="98" t="s">
        <v>95</v>
      </c>
      <c r="F264" s="2">
        <v>21</v>
      </c>
      <c r="G264" s="120">
        <v>2.2000000000000002</v>
      </c>
      <c r="H264" s="2"/>
    </row>
    <row r="265" spans="1:8" x14ac:dyDescent="0.35">
      <c r="A265" s="125" t="s">
        <v>42</v>
      </c>
      <c r="B265" s="2">
        <v>3610</v>
      </c>
      <c r="C265" s="111" t="s">
        <v>39</v>
      </c>
      <c r="D265" s="2" t="s">
        <v>161</v>
      </c>
      <c r="E265" s="98" t="s">
        <v>95</v>
      </c>
      <c r="F265" s="2">
        <v>22</v>
      </c>
      <c r="G265" s="120">
        <v>2.1</v>
      </c>
      <c r="H265" s="2"/>
    </row>
    <row r="266" spans="1:8" x14ac:dyDescent="0.35">
      <c r="A266" s="125" t="s">
        <v>42</v>
      </c>
      <c r="B266" s="2">
        <v>3610</v>
      </c>
      <c r="C266" s="111" t="s">
        <v>39</v>
      </c>
      <c r="D266" s="2" t="s">
        <v>161</v>
      </c>
      <c r="E266" s="98" t="s">
        <v>95</v>
      </c>
      <c r="F266" s="2">
        <v>23</v>
      </c>
      <c r="G266" s="120">
        <v>2.1</v>
      </c>
      <c r="H266" s="2"/>
    </row>
    <row r="267" spans="1:8" x14ac:dyDescent="0.35">
      <c r="A267" s="125" t="s">
        <v>42</v>
      </c>
      <c r="B267" s="2">
        <v>3610</v>
      </c>
      <c r="C267" s="111" t="s">
        <v>39</v>
      </c>
      <c r="D267" s="2" t="s">
        <v>161</v>
      </c>
      <c r="E267" s="98" t="s">
        <v>95</v>
      </c>
      <c r="F267" s="2">
        <v>24</v>
      </c>
      <c r="G267" s="120">
        <v>2.1</v>
      </c>
      <c r="H267" s="2"/>
    </row>
    <row r="268" spans="1:8" x14ac:dyDescent="0.35">
      <c r="A268" s="125" t="s">
        <v>42</v>
      </c>
      <c r="B268" s="2">
        <v>3610</v>
      </c>
      <c r="C268" s="111" t="s">
        <v>39</v>
      </c>
      <c r="D268" s="2" t="s">
        <v>161</v>
      </c>
      <c r="E268" s="98" t="s">
        <v>95</v>
      </c>
      <c r="F268" s="2">
        <v>25</v>
      </c>
      <c r="G268" s="120">
        <v>2.2999999999999998</v>
      </c>
      <c r="H268" s="2"/>
    </row>
    <row r="269" spans="1:8" x14ac:dyDescent="0.35">
      <c r="A269" s="125" t="s">
        <v>42</v>
      </c>
      <c r="B269" s="2">
        <v>3610</v>
      </c>
      <c r="C269" s="111" t="s">
        <v>39</v>
      </c>
      <c r="D269" s="2" t="s">
        <v>161</v>
      </c>
      <c r="E269" s="124" t="s">
        <v>98</v>
      </c>
      <c r="F269" s="2">
        <v>1</v>
      </c>
      <c r="G269" s="120">
        <v>2.7</v>
      </c>
      <c r="H269" s="2"/>
    </row>
    <row r="270" spans="1:8" x14ac:dyDescent="0.35">
      <c r="A270" s="125" t="s">
        <v>42</v>
      </c>
      <c r="B270" s="2">
        <v>3610</v>
      </c>
      <c r="C270" s="111" t="s">
        <v>39</v>
      </c>
      <c r="D270" s="2" t="s">
        <v>161</v>
      </c>
      <c r="E270" s="124" t="s">
        <v>98</v>
      </c>
      <c r="F270" s="2">
        <v>2</v>
      </c>
      <c r="G270" s="120">
        <v>2.8</v>
      </c>
      <c r="H270" s="2"/>
    </row>
    <row r="271" spans="1:8" x14ac:dyDescent="0.35">
      <c r="A271" s="125" t="s">
        <v>42</v>
      </c>
      <c r="B271" s="2">
        <v>3610</v>
      </c>
      <c r="C271" s="111" t="s">
        <v>39</v>
      </c>
      <c r="D271" s="2" t="s">
        <v>161</v>
      </c>
      <c r="E271" s="124" t="s">
        <v>98</v>
      </c>
      <c r="F271" s="2">
        <v>3</v>
      </c>
      <c r="G271" s="120">
        <v>3.2</v>
      </c>
      <c r="H271" s="2"/>
    </row>
    <row r="272" spans="1:8" x14ac:dyDescent="0.35">
      <c r="A272" s="125" t="s">
        <v>42</v>
      </c>
      <c r="B272" s="2">
        <v>3610</v>
      </c>
      <c r="C272" s="111" t="s">
        <v>39</v>
      </c>
      <c r="D272" s="2" t="s">
        <v>161</v>
      </c>
      <c r="E272" s="124" t="s">
        <v>98</v>
      </c>
      <c r="F272" s="2">
        <v>4</v>
      </c>
      <c r="G272" s="120">
        <v>3.4</v>
      </c>
      <c r="H272" s="2"/>
    </row>
    <row r="273" spans="1:8" x14ac:dyDescent="0.35">
      <c r="A273" s="125" t="s">
        <v>42</v>
      </c>
      <c r="B273" s="2">
        <v>3610</v>
      </c>
      <c r="C273" s="111" t="s">
        <v>39</v>
      </c>
      <c r="D273" s="2" t="s">
        <v>161</v>
      </c>
      <c r="E273" s="124" t="s">
        <v>98</v>
      </c>
      <c r="F273" s="2">
        <v>5</v>
      </c>
      <c r="G273" s="120">
        <v>3.1</v>
      </c>
      <c r="H273" s="2"/>
    </row>
    <row r="274" spans="1:8" x14ac:dyDescent="0.35">
      <c r="A274" s="111" t="s">
        <v>32</v>
      </c>
      <c r="B274" s="2">
        <v>3611</v>
      </c>
      <c r="C274" s="111" t="s">
        <v>40</v>
      </c>
      <c r="D274" s="2" t="s">
        <v>155</v>
      </c>
      <c r="E274" s="98" t="s">
        <v>142</v>
      </c>
      <c r="F274" s="2">
        <v>1</v>
      </c>
      <c r="G274" s="120">
        <v>5</v>
      </c>
      <c r="H274" s="2">
        <v>1</v>
      </c>
    </row>
    <row r="275" spans="1:8" x14ac:dyDescent="0.35">
      <c r="A275" s="111" t="s">
        <v>32</v>
      </c>
      <c r="B275" s="2">
        <v>3611</v>
      </c>
      <c r="C275" s="111" t="s">
        <v>163</v>
      </c>
      <c r="D275" s="2" t="s">
        <v>161</v>
      </c>
      <c r="E275" s="98" t="s">
        <v>94</v>
      </c>
      <c r="F275" s="2">
        <v>1</v>
      </c>
      <c r="G275" s="120">
        <v>1.4000000000000001</v>
      </c>
      <c r="H275" s="2"/>
    </row>
    <row r="276" spans="1:8" x14ac:dyDescent="0.35">
      <c r="A276" s="111" t="s">
        <v>32</v>
      </c>
      <c r="B276" s="2">
        <v>3611</v>
      </c>
      <c r="C276" s="111" t="s">
        <v>164</v>
      </c>
      <c r="D276" s="2" t="s">
        <v>161</v>
      </c>
      <c r="E276" s="98" t="s">
        <v>95</v>
      </c>
      <c r="F276" s="2">
        <v>1</v>
      </c>
      <c r="G276" s="120">
        <v>2.4</v>
      </c>
      <c r="H276" s="2"/>
    </row>
    <row r="277" spans="1:8" x14ac:dyDescent="0.35">
      <c r="A277" s="111" t="s">
        <v>32</v>
      </c>
      <c r="B277" s="2">
        <v>3611</v>
      </c>
      <c r="C277" s="111" t="s">
        <v>165</v>
      </c>
      <c r="D277" s="2" t="s">
        <v>161</v>
      </c>
      <c r="E277" s="98" t="s">
        <v>95</v>
      </c>
      <c r="F277" s="2">
        <v>2</v>
      </c>
      <c r="G277" s="120">
        <v>2.4</v>
      </c>
      <c r="H277" s="2"/>
    </row>
    <row r="278" spans="1:8" x14ac:dyDescent="0.35">
      <c r="A278" s="111" t="s">
        <v>32</v>
      </c>
      <c r="B278" s="2">
        <v>3611</v>
      </c>
      <c r="C278" s="111" t="s">
        <v>166</v>
      </c>
      <c r="D278" s="2" t="s">
        <v>161</v>
      </c>
      <c r="E278" s="98" t="s">
        <v>95</v>
      </c>
      <c r="F278" s="2">
        <v>3</v>
      </c>
      <c r="G278" s="120">
        <v>3.2</v>
      </c>
      <c r="H278" s="2"/>
    </row>
    <row r="279" spans="1:8" x14ac:dyDescent="0.35">
      <c r="A279" s="111" t="s">
        <v>32</v>
      </c>
      <c r="B279" s="2">
        <v>3611</v>
      </c>
      <c r="C279" s="111" t="s">
        <v>167</v>
      </c>
      <c r="D279" s="2" t="s">
        <v>161</v>
      </c>
      <c r="E279" s="98" t="s">
        <v>95</v>
      </c>
      <c r="F279" s="2">
        <v>4</v>
      </c>
      <c r="G279" s="120">
        <v>3.5000000000000004</v>
      </c>
      <c r="H279" s="2"/>
    </row>
    <row r="280" spans="1:8" x14ac:dyDescent="0.35">
      <c r="A280" s="111" t="s">
        <v>32</v>
      </c>
      <c r="B280" s="2">
        <v>3611</v>
      </c>
      <c r="C280" s="111" t="s">
        <v>168</v>
      </c>
      <c r="D280" s="2" t="s">
        <v>161</v>
      </c>
      <c r="E280" s="98" t="s">
        <v>95</v>
      </c>
      <c r="F280" s="2">
        <v>5</v>
      </c>
      <c r="G280" s="120">
        <v>3.6999999999999997</v>
      </c>
      <c r="H280" s="2"/>
    </row>
    <row r="281" spans="1:8" x14ac:dyDescent="0.35">
      <c r="A281" s="111" t="s">
        <v>32</v>
      </c>
      <c r="B281" s="2">
        <v>3611</v>
      </c>
      <c r="C281" s="111" t="s">
        <v>169</v>
      </c>
      <c r="D281" s="2" t="s">
        <v>161</v>
      </c>
      <c r="E281" s="98" t="s">
        <v>95</v>
      </c>
      <c r="F281" s="2">
        <v>6</v>
      </c>
      <c r="G281" s="120">
        <v>4.2</v>
      </c>
      <c r="H281" s="2"/>
    </row>
    <row r="282" spans="1:8" x14ac:dyDescent="0.35">
      <c r="A282" s="111" t="s">
        <v>32</v>
      </c>
      <c r="B282" s="2">
        <v>3611</v>
      </c>
      <c r="C282" s="111" t="s">
        <v>170</v>
      </c>
      <c r="D282" s="2" t="s">
        <v>161</v>
      </c>
      <c r="E282" s="98" t="s">
        <v>95</v>
      </c>
      <c r="F282" s="2">
        <v>7</v>
      </c>
      <c r="G282" s="120">
        <v>4.3</v>
      </c>
      <c r="H282" s="2"/>
    </row>
    <row r="283" spans="1:8" x14ac:dyDescent="0.35">
      <c r="A283" s="111" t="s">
        <v>32</v>
      </c>
      <c r="B283" s="2">
        <v>3611</v>
      </c>
      <c r="C283" s="111" t="s">
        <v>171</v>
      </c>
      <c r="D283" s="2" t="s">
        <v>161</v>
      </c>
      <c r="E283" s="124" t="s">
        <v>88</v>
      </c>
      <c r="F283" s="2">
        <v>1</v>
      </c>
      <c r="G283" s="120">
        <v>3.8</v>
      </c>
      <c r="H283" s="2"/>
    </row>
    <row r="284" spans="1:8" x14ac:dyDescent="0.35">
      <c r="A284" s="111" t="s">
        <v>32</v>
      </c>
      <c r="B284" s="2">
        <v>3611</v>
      </c>
      <c r="C284" s="111" t="s">
        <v>172</v>
      </c>
      <c r="D284" s="2" t="s">
        <v>161</v>
      </c>
      <c r="E284" s="124" t="s">
        <v>88</v>
      </c>
      <c r="F284" s="2">
        <v>2</v>
      </c>
      <c r="G284" s="120">
        <v>4</v>
      </c>
      <c r="H284" s="2"/>
    </row>
    <row r="285" spans="1:8" x14ac:dyDescent="0.35">
      <c r="A285" s="111" t="s">
        <v>32</v>
      </c>
      <c r="B285" s="2">
        <v>3611</v>
      </c>
      <c r="C285" s="111" t="s">
        <v>173</v>
      </c>
      <c r="D285" s="2" t="s">
        <v>161</v>
      </c>
      <c r="E285" s="124" t="s">
        <v>88</v>
      </c>
      <c r="F285" s="2">
        <v>3</v>
      </c>
      <c r="G285" s="120">
        <v>4.1000000000000005</v>
      </c>
      <c r="H285" s="2"/>
    </row>
    <row r="286" spans="1:8" x14ac:dyDescent="0.35">
      <c r="A286" s="111" t="s">
        <v>32</v>
      </c>
      <c r="B286" s="2">
        <v>3611</v>
      </c>
      <c r="C286" s="111" t="s">
        <v>174</v>
      </c>
      <c r="D286" s="2" t="s">
        <v>161</v>
      </c>
      <c r="E286" s="124" t="s">
        <v>88</v>
      </c>
      <c r="F286" s="2">
        <v>4</v>
      </c>
      <c r="G286" s="120">
        <v>4.2</v>
      </c>
      <c r="H286" s="2"/>
    </row>
    <row r="287" spans="1:8" x14ac:dyDescent="0.35">
      <c r="A287" s="111" t="s">
        <v>43</v>
      </c>
      <c r="B287" s="2">
        <v>3612</v>
      </c>
      <c r="C287" s="111" t="s">
        <v>175</v>
      </c>
      <c r="D287" s="2" t="s">
        <v>155</v>
      </c>
      <c r="E287" s="98" t="s">
        <v>142</v>
      </c>
      <c r="F287" s="2">
        <v>1</v>
      </c>
      <c r="G287" s="120">
        <v>6.5</v>
      </c>
      <c r="H287" s="2">
        <v>4</v>
      </c>
    </row>
    <row r="288" spans="1:8" x14ac:dyDescent="0.35">
      <c r="A288" s="111" t="s">
        <v>43</v>
      </c>
      <c r="B288" s="2">
        <v>3612</v>
      </c>
      <c r="C288" s="111" t="s">
        <v>175</v>
      </c>
      <c r="D288" s="2" t="s">
        <v>161</v>
      </c>
      <c r="E288" s="98" t="s">
        <v>90</v>
      </c>
      <c r="F288" s="2">
        <v>1</v>
      </c>
      <c r="G288" s="120">
        <v>2.4</v>
      </c>
      <c r="H288" s="2"/>
    </row>
    <row r="289" spans="1:8" x14ac:dyDescent="0.35">
      <c r="A289" s="111" t="s">
        <v>43</v>
      </c>
      <c r="B289" s="2">
        <v>3612</v>
      </c>
      <c r="C289" s="111" t="s">
        <v>175</v>
      </c>
      <c r="D289" s="2" t="s">
        <v>161</v>
      </c>
      <c r="E289" s="122" t="s">
        <v>236</v>
      </c>
      <c r="F289" s="2">
        <v>1</v>
      </c>
      <c r="G289" s="120">
        <v>1.4</v>
      </c>
      <c r="H289" s="2"/>
    </row>
    <row r="290" spans="1:8" x14ac:dyDescent="0.35">
      <c r="A290" s="111" t="s">
        <v>43</v>
      </c>
      <c r="B290" s="2">
        <v>3612</v>
      </c>
      <c r="C290" s="111" t="s">
        <v>175</v>
      </c>
      <c r="D290" s="2" t="s">
        <v>161</v>
      </c>
      <c r="E290" s="98" t="s">
        <v>94</v>
      </c>
      <c r="F290" s="2">
        <v>1</v>
      </c>
      <c r="G290" s="120">
        <v>1.3</v>
      </c>
      <c r="H290" s="2"/>
    </row>
    <row r="291" spans="1:8" x14ac:dyDescent="0.35">
      <c r="A291" s="111" t="s">
        <v>43</v>
      </c>
      <c r="B291" s="2">
        <v>3612</v>
      </c>
      <c r="C291" s="111" t="s">
        <v>175</v>
      </c>
      <c r="D291" s="2" t="s">
        <v>161</v>
      </c>
      <c r="E291" s="98" t="s">
        <v>94</v>
      </c>
      <c r="F291" s="2">
        <v>2</v>
      </c>
      <c r="G291" s="120">
        <v>9</v>
      </c>
      <c r="H291" s="2"/>
    </row>
    <row r="292" spans="1:8" x14ac:dyDescent="0.35">
      <c r="A292" s="111" t="s">
        <v>43</v>
      </c>
      <c r="B292" s="2">
        <v>3612</v>
      </c>
      <c r="C292" s="111" t="s">
        <v>175</v>
      </c>
      <c r="D292" s="2" t="s">
        <v>161</v>
      </c>
      <c r="E292" s="98" t="s">
        <v>94</v>
      </c>
      <c r="F292" s="2">
        <v>3</v>
      </c>
      <c r="G292" s="120">
        <v>1.3</v>
      </c>
      <c r="H292" s="2"/>
    </row>
    <row r="293" spans="1:8" x14ac:dyDescent="0.35">
      <c r="A293" s="111" t="s">
        <v>43</v>
      </c>
      <c r="B293" s="2">
        <v>3612</v>
      </c>
      <c r="C293" s="111" t="s">
        <v>175</v>
      </c>
      <c r="D293" s="2" t="s">
        <v>161</v>
      </c>
      <c r="E293" s="98" t="s">
        <v>94</v>
      </c>
      <c r="F293" s="2">
        <v>4</v>
      </c>
      <c r="G293" s="120">
        <v>1.2</v>
      </c>
      <c r="H293" s="2"/>
    </row>
    <row r="294" spans="1:8" x14ac:dyDescent="0.35">
      <c r="A294" s="111" t="s">
        <v>43</v>
      </c>
      <c r="B294" s="2">
        <v>3612</v>
      </c>
      <c r="C294" s="111" t="s">
        <v>175</v>
      </c>
      <c r="D294" s="2" t="s">
        <v>161</v>
      </c>
      <c r="E294" s="98" t="s">
        <v>94</v>
      </c>
      <c r="F294" s="2">
        <v>5</v>
      </c>
      <c r="G294" s="120">
        <v>1.2</v>
      </c>
      <c r="H294" s="2"/>
    </row>
    <row r="295" spans="1:8" x14ac:dyDescent="0.35">
      <c r="A295" s="111" t="s">
        <v>43</v>
      </c>
      <c r="B295" s="2">
        <v>3612</v>
      </c>
      <c r="C295" s="111" t="s">
        <v>175</v>
      </c>
      <c r="D295" s="2" t="s">
        <v>161</v>
      </c>
      <c r="E295" s="98" t="s">
        <v>94</v>
      </c>
      <c r="F295" s="2">
        <v>6</v>
      </c>
      <c r="G295" s="120">
        <v>1</v>
      </c>
      <c r="H295" s="2"/>
    </row>
    <row r="296" spans="1:8" x14ac:dyDescent="0.35">
      <c r="A296" s="111" t="s">
        <v>43</v>
      </c>
      <c r="B296" s="2">
        <v>3612</v>
      </c>
      <c r="C296" s="111" t="s">
        <v>175</v>
      </c>
      <c r="D296" s="2" t="s">
        <v>161</v>
      </c>
      <c r="E296" s="98" t="s">
        <v>94</v>
      </c>
      <c r="F296" s="2">
        <v>7</v>
      </c>
      <c r="G296" s="120">
        <v>2</v>
      </c>
      <c r="H296" s="2"/>
    </row>
    <row r="297" spans="1:8" x14ac:dyDescent="0.35">
      <c r="A297" s="111" t="s">
        <v>43</v>
      </c>
      <c r="B297" s="2">
        <v>3612</v>
      </c>
      <c r="C297" s="111" t="s">
        <v>175</v>
      </c>
      <c r="D297" s="2" t="s">
        <v>161</v>
      </c>
      <c r="E297" s="98" t="s">
        <v>94</v>
      </c>
      <c r="F297" s="2">
        <v>8</v>
      </c>
      <c r="G297" s="120">
        <v>1</v>
      </c>
      <c r="H297" s="2"/>
    </row>
    <row r="298" spans="1:8" x14ac:dyDescent="0.35">
      <c r="A298" s="111" t="s">
        <v>43</v>
      </c>
      <c r="B298" s="2">
        <v>3612</v>
      </c>
      <c r="C298" s="111" t="s">
        <v>175</v>
      </c>
      <c r="D298" s="2" t="s">
        <v>161</v>
      </c>
      <c r="E298" s="98" t="s">
        <v>94</v>
      </c>
      <c r="F298" s="2">
        <v>9</v>
      </c>
      <c r="G298" s="120">
        <v>1.4</v>
      </c>
      <c r="H298" s="2"/>
    </row>
    <row r="299" spans="1:8" x14ac:dyDescent="0.35">
      <c r="A299" s="111" t="s">
        <v>43</v>
      </c>
      <c r="B299" s="2">
        <v>3612</v>
      </c>
      <c r="C299" s="111" t="s">
        <v>175</v>
      </c>
      <c r="D299" s="2" t="s">
        <v>161</v>
      </c>
      <c r="E299" s="98" t="s">
        <v>94</v>
      </c>
      <c r="F299" s="2">
        <v>10</v>
      </c>
      <c r="G299" s="120">
        <v>1.7</v>
      </c>
      <c r="H299" s="2"/>
    </row>
    <row r="300" spans="1:8" x14ac:dyDescent="0.35">
      <c r="A300" s="111" t="s">
        <v>43</v>
      </c>
      <c r="B300" s="2">
        <v>3612</v>
      </c>
      <c r="C300" s="111" t="s">
        <v>175</v>
      </c>
      <c r="D300" s="2" t="s">
        <v>161</v>
      </c>
      <c r="E300" s="98" t="s">
        <v>94</v>
      </c>
      <c r="F300" s="2">
        <v>11</v>
      </c>
      <c r="G300" s="120">
        <v>1.7</v>
      </c>
      <c r="H300" s="2"/>
    </row>
    <row r="301" spans="1:8" x14ac:dyDescent="0.35">
      <c r="A301" s="111" t="s">
        <v>43</v>
      </c>
      <c r="B301" s="2">
        <v>3612</v>
      </c>
      <c r="C301" s="111" t="s">
        <v>175</v>
      </c>
      <c r="D301" s="2" t="s">
        <v>161</v>
      </c>
      <c r="E301" s="98" t="s">
        <v>94</v>
      </c>
      <c r="F301" s="2">
        <v>12</v>
      </c>
      <c r="G301" s="120">
        <v>1.6</v>
      </c>
      <c r="H301" s="2"/>
    </row>
    <row r="302" spans="1:8" x14ac:dyDescent="0.35">
      <c r="A302" s="111" t="s">
        <v>43</v>
      </c>
      <c r="B302" s="2">
        <v>3612</v>
      </c>
      <c r="C302" s="111" t="s">
        <v>175</v>
      </c>
      <c r="D302" s="2" t="s">
        <v>161</v>
      </c>
      <c r="E302" s="98" t="s">
        <v>94</v>
      </c>
      <c r="F302" s="2">
        <v>13</v>
      </c>
      <c r="G302" s="120">
        <v>1.2</v>
      </c>
      <c r="H302" s="2"/>
    </row>
    <row r="303" spans="1:8" x14ac:dyDescent="0.35">
      <c r="A303" s="111" t="s">
        <v>43</v>
      </c>
      <c r="B303" s="2">
        <v>3612</v>
      </c>
      <c r="C303" s="111" t="s">
        <v>175</v>
      </c>
      <c r="D303" s="2" t="s">
        <v>161</v>
      </c>
      <c r="E303" s="98" t="s">
        <v>94</v>
      </c>
      <c r="F303" s="2">
        <v>14</v>
      </c>
      <c r="G303" s="120">
        <v>1.4</v>
      </c>
      <c r="H303" s="2"/>
    </row>
    <row r="304" spans="1:8" x14ac:dyDescent="0.35">
      <c r="A304" s="111" t="s">
        <v>43</v>
      </c>
      <c r="B304" s="2">
        <v>3612</v>
      </c>
      <c r="C304" s="111" t="s">
        <v>175</v>
      </c>
      <c r="D304" s="2" t="s">
        <v>161</v>
      </c>
      <c r="E304" s="98" t="s">
        <v>94</v>
      </c>
      <c r="F304" s="2">
        <v>15</v>
      </c>
      <c r="G304" s="120">
        <v>7</v>
      </c>
      <c r="H304" s="2"/>
    </row>
    <row r="305" spans="1:8" x14ac:dyDescent="0.35">
      <c r="A305" s="111" t="s">
        <v>43</v>
      </c>
      <c r="B305" s="2">
        <v>3612</v>
      </c>
      <c r="C305" s="111" t="s">
        <v>175</v>
      </c>
      <c r="D305" s="2" t="s">
        <v>161</v>
      </c>
      <c r="E305" s="98" t="s">
        <v>94</v>
      </c>
      <c r="F305" s="2">
        <v>16</v>
      </c>
      <c r="G305" s="120">
        <v>2.1</v>
      </c>
      <c r="H305" s="2"/>
    </row>
    <row r="306" spans="1:8" x14ac:dyDescent="0.35">
      <c r="A306" s="111" t="s">
        <v>43</v>
      </c>
      <c r="B306" s="2">
        <v>3612</v>
      </c>
      <c r="C306" s="111" t="s">
        <v>175</v>
      </c>
      <c r="D306" s="2" t="s">
        <v>161</v>
      </c>
      <c r="E306" s="98" t="s">
        <v>94</v>
      </c>
      <c r="F306" s="2">
        <v>17</v>
      </c>
      <c r="G306" s="120">
        <v>1.2</v>
      </c>
      <c r="H306" s="2"/>
    </row>
    <row r="307" spans="1:8" x14ac:dyDescent="0.35">
      <c r="A307" s="111" t="s">
        <v>43</v>
      </c>
      <c r="B307" s="2">
        <v>3612</v>
      </c>
      <c r="C307" s="111" t="s">
        <v>175</v>
      </c>
      <c r="D307" s="2" t="s">
        <v>161</v>
      </c>
      <c r="E307" s="98" t="s">
        <v>94</v>
      </c>
      <c r="F307" s="2">
        <v>18</v>
      </c>
      <c r="G307" s="120">
        <v>1.3</v>
      </c>
      <c r="H307" s="2"/>
    </row>
    <row r="308" spans="1:8" x14ac:dyDescent="0.35">
      <c r="A308" s="111" t="s">
        <v>43</v>
      </c>
      <c r="B308" s="2">
        <v>3612</v>
      </c>
      <c r="C308" s="111" t="s">
        <v>175</v>
      </c>
      <c r="D308" s="2" t="s">
        <v>161</v>
      </c>
      <c r="E308" s="98" t="s">
        <v>94</v>
      </c>
      <c r="F308" s="2">
        <v>19</v>
      </c>
      <c r="G308" s="120">
        <v>1.3</v>
      </c>
      <c r="H308" s="2"/>
    </row>
    <row r="309" spans="1:8" x14ac:dyDescent="0.35">
      <c r="A309" s="111" t="s">
        <v>43</v>
      </c>
      <c r="B309" s="2">
        <v>3612</v>
      </c>
      <c r="C309" s="111" t="s">
        <v>175</v>
      </c>
      <c r="D309" s="2" t="s">
        <v>161</v>
      </c>
      <c r="E309" s="98" t="s">
        <v>94</v>
      </c>
      <c r="F309" s="2">
        <v>20</v>
      </c>
      <c r="G309" s="120">
        <v>1.6</v>
      </c>
      <c r="H309" s="2"/>
    </row>
    <row r="310" spans="1:8" x14ac:dyDescent="0.35">
      <c r="A310" s="111" t="s">
        <v>43</v>
      </c>
      <c r="B310" s="2">
        <v>3612</v>
      </c>
      <c r="C310" s="111" t="s">
        <v>175</v>
      </c>
      <c r="D310" s="2" t="s">
        <v>161</v>
      </c>
      <c r="E310" s="98" t="s">
        <v>94</v>
      </c>
      <c r="F310" s="2">
        <v>21</v>
      </c>
      <c r="G310" s="120">
        <v>1.2</v>
      </c>
      <c r="H310" s="2"/>
    </row>
    <row r="311" spans="1:8" x14ac:dyDescent="0.35">
      <c r="A311" s="111" t="s">
        <v>43</v>
      </c>
      <c r="B311" s="2">
        <v>3612</v>
      </c>
      <c r="C311" s="111" t="s">
        <v>175</v>
      </c>
      <c r="D311" s="2" t="s">
        <v>161</v>
      </c>
      <c r="E311" s="98" t="s">
        <v>94</v>
      </c>
      <c r="F311" s="2">
        <v>22</v>
      </c>
      <c r="G311" s="120">
        <v>1.3</v>
      </c>
      <c r="H311" s="2"/>
    </row>
    <row r="312" spans="1:8" x14ac:dyDescent="0.35">
      <c r="A312" s="111" t="s">
        <v>43</v>
      </c>
      <c r="B312" s="2">
        <v>3612</v>
      </c>
      <c r="C312" s="111" t="s">
        <v>175</v>
      </c>
      <c r="D312" s="2" t="s">
        <v>161</v>
      </c>
      <c r="E312" s="98" t="s">
        <v>94</v>
      </c>
      <c r="F312" s="2">
        <v>23</v>
      </c>
      <c r="G312" s="120">
        <v>2.1</v>
      </c>
      <c r="H312" s="2"/>
    </row>
    <row r="313" spans="1:8" x14ac:dyDescent="0.35">
      <c r="A313" s="111" t="s">
        <v>43</v>
      </c>
      <c r="B313" s="2">
        <v>3612</v>
      </c>
      <c r="C313" s="111" t="s">
        <v>175</v>
      </c>
      <c r="D313" s="2" t="s">
        <v>161</v>
      </c>
      <c r="E313" s="98" t="s">
        <v>94</v>
      </c>
      <c r="F313" s="2">
        <v>24</v>
      </c>
      <c r="G313" s="120">
        <v>1.3</v>
      </c>
      <c r="H313" s="2"/>
    </row>
    <row r="314" spans="1:8" x14ac:dyDescent="0.35">
      <c r="A314" s="111" t="s">
        <v>43</v>
      </c>
      <c r="B314" s="2">
        <v>3612</v>
      </c>
      <c r="C314" s="111" t="s">
        <v>175</v>
      </c>
      <c r="D314" s="2" t="s">
        <v>161</v>
      </c>
      <c r="E314" s="98" t="s">
        <v>94</v>
      </c>
      <c r="F314" s="2">
        <v>25</v>
      </c>
      <c r="G314" s="120">
        <v>1</v>
      </c>
      <c r="H314" s="2"/>
    </row>
    <row r="315" spans="1:8" x14ac:dyDescent="0.35">
      <c r="A315" s="111" t="s">
        <v>43</v>
      </c>
      <c r="B315" s="2">
        <v>3612</v>
      </c>
      <c r="C315" s="111" t="s">
        <v>175</v>
      </c>
      <c r="D315" s="2" t="s">
        <v>161</v>
      </c>
      <c r="E315" s="98" t="s">
        <v>95</v>
      </c>
      <c r="F315" s="2">
        <v>1</v>
      </c>
      <c r="G315" s="120">
        <v>2.2999999999999998</v>
      </c>
      <c r="H315" s="2"/>
    </row>
    <row r="316" spans="1:8" x14ac:dyDescent="0.35">
      <c r="A316" s="111" t="s">
        <v>43</v>
      </c>
      <c r="B316" s="2">
        <v>3612</v>
      </c>
      <c r="C316" s="111" t="s">
        <v>175</v>
      </c>
      <c r="D316" s="2" t="s">
        <v>161</v>
      </c>
      <c r="E316" s="98" t="s">
        <v>95</v>
      </c>
      <c r="F316" s="2">
        <v>2</v>
      </c>
      <c r="G316" s="120">
        <v>3.3</v>
      </c>
      <c r="H316" s="2"/>
    </row>
    <row r="317" spans="1:8" x14ac:dyDescent="0.35">
      <c r="A317" s="111" t="s">
        <v>43</v>
      </c>
      <c r="B317" s="2">
        <v>3612</v>
      </c>
      <c r="C317" s="111" t="s">
        <v>175</v>
      </c>
      <c r="D317" s="2" t="s">
        <v>161</v>
      </c>
      <c r="E317" s="98" t="s">
        <v>95</v>
      </c>
      <c r="F317" s="2">
        <v>3</v>
      </c>
      <c r="G317" s="120">
        <v>2.4</v>
      </c>
      <c r="H317" s="2"/>
    </row>
    <row r="318" spans="1:8" x14ac:dyDescent="0.35">
      <c r="A318" s="111" t="s">
        <v>43</v>
      </c>
      <c r="B318" s="2">
        <v>3612</v>
      </c>
      <c r="C318" s="111" t="s">
        <v>175</v>
      </c>
      <c r="D318" s="2" t="s">
        <v>161</v>
      </c>
      <c r="E318" s="98" t="s">
        <v>95</v>
      </c>
      <c r="F318" s="2">
        <v>4</v>
      </c>
      <c r="G318" s="120">
        <v>2.4</v>
      </c>
      <c r="H318" s="2"/>
    </row>
    <row r="319" spans="1:8" x14ac:dyDescent="0.35">
      <c r="A319" s="111" t="s">
        <v>43</v>
      </c>
      <c r="B319" s="2">
        <v>3612</v>
      </c>
      <c r="C319" s="111" t="s">
        <v>175</v>
      </c>
      <c r="D319" s="2" t="s">
        <v>161</v>
      </c>
      <c r="E319" s="98" t="s">
        <v>95</v>
      </c>
      <c r="F319" s="2">
        <v>5</v>
      </c>
      <c r="G319" s="120">
        <v>3.3</v>
      </c>
      <c r="H319" s="2"/>
    </row>
    <row r="320" spans="1:8" x14ac:dyDescent="0.35">
      <c r="A320" s="111" t="s">
        <v>43</v>
      </c>
      <c r="B320" s="2">
        <v>3612</v>
      </c>
      <c r="C320" s="111" t="s">
        <v>175</v>
      </c>
      <c r="D320" s="2" t="s">
        <v>161</v>
      </c>
      <c r="E320" s="98" t="s">
        <v>95</v>
      </c>
      <c r="F320" s="2">
        <v>6</v>
      </c>
      <c r="G320" s="120">
        <v>3.4</v>
      </c>
      <c r="H320" s="2"/>
    </row>
    <row r="321" spans="1:8" x14ac:dyDescent="0.35">
      <c r="A321" s="111" t="s">
        <v>43</v>
      </c>
      <c r="B321" s="2">
        <v>3612</v>
      </c>
      <c r="C321" s="111" t="s">
        <v>175</v>
      </c>
      <c r="D321" s="2" t="s">
        <v>161</v>
      </c>
      <c r="E321" s="98" t="s">
        <v>95</v>
      </c>
      <c r="F321" s="2">
        <v>7</v>
      </c>
      <c r="G321" s="120">
        <v>2</v>
      </c>
      <c r="H321" s="2"/>
    </row>
    <row r="322" spans="1:8" x14ac:dyDescent="0.35">
      <c r="A322" s="111" t="s">
        <v>43</v>
      </c>
      <c r="B322" s="2">
        <v>3612</v>
      </c>
      <c r="C322" s="111" t="s">
        <v>175</v>
      </c>
      <c r="D322" s="2" t="s">
        <v>161</v>
      </c>
      <c r="E322" s="98" t="s">
        <v>95</v>
      </c>
      <c r="F322" s="2">
        <v>8</v>
      </c>
      <c r="G322" s="120">
        <v>2.2000000000000002</v>
      </c>
      <c r="H322" s="2"/>
    </row>
    <row r="323" spans="1:8" x14ac:dyDescent="0.35">
      <c r="A323" s="111" t="s">
        <v>43</v>
      </c>
      <c r="B323" s="2">
        <v>3612</v>
      </c>
      <c r="C323" s="111" t="s">
        <v>175</v>
      </c>
      <c r="D323" s="2" t="s">
        <v>161</v>
      </c>
      <c r="E323" s="98" t="s">
        <v>95</v>
      </c>
      <c r="F323" s="2">
        <v>9</v>
      </c>
      <c r="G323" s="120">
        <v>2.4</v>
      </c>
      <c r="H323" s="2"/>
    </row>
    <row r="324" spans="1:8" x14ac:dyDescent="0.35">
      <c r="A324" s="111" t="s">
        <v>43</v>
      </c>
      <c r="B324" s="2">
        <v>3612</v>
      </c>
      <c r="C324" s="111" t="s">
        <v>175</v>
      </c>
      <c r="D324" s="2" t="s">
        <v>161</v>
      </c>
      <c r="E324" s="98" t="s">
        <v>95</v>
      </c>
      <c r="F324" s="2">
        <v>10</v>
      </c>
      <c r="G324" s="120">
        <v>3.5</v>
      </c>
      <c r="H324" s="2"/>
    </row>
    <row r="325" spans="1:8" x14ac:dyDescent="0.35">
      <c r="A325" s="111" t="s">
        <v>43</v>
      </c>
      <c r="B325" s="2">
        <v>3612</v>
      </c>
      <c r="C325" s="111" t="s">
        <v>175</v>
      </c>
      <c r="D325" s="2" t="s">
        <v>161</v>
      </c>
      <c r="E325" s="98" t="s">
        <v>95</v>
      </c>
      <c r="F325" s="2">
        <v>11</v>
      </c>
      <c r="G325" s="120">
        <v>2.2000000000000002</v>
      </c>
      <c r="H325" s="2"/>
    </row>
    <row r="326" spans="1:8" x14ac:dyDescent="0.35">
      <c r="A326" s="111" t="s">
        <v>43</v>
      </c>
      <c r="B326" s="2">
        <v>3612</v>
      </c>
      <c r="C326" s="111" t="s">
        <v>175</v>
      </c>
      <c r="D326" s="2" t="s">
        <v>161</v>
      </c>
      <c r="E326" s="98" t="s">
        <v>95</v>
      </c>
      <c r="F326" s="2">
        <v>12</v>
      </c>
      <c r="G326" s="120">
        <v>2.4</v>
      </c>
      <c r="H326" s="2"/>
    </row>
    <row r="327" spans="1:8" x14ac:dyDescent="0.35">
      <c r="A327" s="111" t="s">
        <v>43</v>
      </c>
      <c r="B327" s="2">
        <v>3612</v>
      </c>
      <c r="C327" s="111" t="s">
        <v>175</v>
      </c>
      <c r="D327" s="2" t="s">
        <v>161</v>
      </c>
      <c r="E327" s="98" t="s">
        <v>95</v>
      </c>
      <c r="F327" s="2">
        <v>13</v>
      </c>
      <c r="G327" s="120">
        <v>2.2000000000000002</v>
      </c>
      <c r="H327" s="2"/>
    </row>
    <row r="328" spans="1:8" x14ac:dyDescent="0.35">
      <c r="A328" s="111" t="s">
        <v>43</v>
      </c>
      <c r="B328" s="2">
        <v>3612</v>
      </c>
      <c r="C328" s="111" t="s">
        <v>175</v>
      </c>
      <c r="D328" s="2" t="s">
        <v>161</v>
      </c>
      <c r="E328" s="98" t="s">
        <v>95</v>
      </c>
      <c r="F328" s="2">
        <v>14</v>
      </c>
      <c r="G328" s="120">
        <v>2.2999999999999998</v>
      </c>
      <c r="H328" s="2"/>
    </row>
    <row r="329" spans="1:8" x14ac:dyDescent="0.35">
      <c r="A329" s="111" t="s">
        <v>43</v>
      </c>
      <c r="B329" s="2">
        <v>3612</v>
      </c>
      <c r="C329" s="111" t="s">
        <v>175</v>
      </c>
      <c r="D329" s="2" t="s">
        <v>161</v>
      </c>
      <c r="E329" s="98" t="s">
        <v>95</v>
      </c>
      <c r="F329" s="2">
        <v>15</v>
      </c>
      <c r="G329" s="120">
        <v>2.7</v>
      </c>
      <c r="H329" s="2"/>
    </row>
    <row r="330" spans="1:8" x14ac:dyDescent="0.35">
      <c r="A330" s="111" t="s">
        <v>43</v>
      </c>
      <c r="B330" s="2">
        <v>3612</v>
      </c>
      <c r="C330" s="111" t="s">
        <v>175</v>
      </c>
      <c r="D330" s="2" t="s">
        <v>161</v>
      </c>
      <c r="E330" s="98" t="s">
        <v>95</v>
      </c>
      <c r="F330" s="2">
        <v>16</v>
      </c>
      <c r="G330" s="120">
        <v>3.7</v>
      </c>
      <c r="H330" s="2"/>
    </row>
    <row r="331" spans="1:8" x14ac:dyDescent="0.35">
      <c r="A331" s="111" t="s">
        <v>43</v>
      </c>
      <c r="B331" s="2">
        <v>3612</v>
      </c>
      <c r="C331" s="111" t="s">
        <v>175</v>
      </c>
      <c r="D331" s="2" t="s">
        <v>161</v>
      </c>
      <c r="E331" s="98" t="s">
        <v>95</v>
      </c>
      <c r="F331" s="2">
        <v>17</v>
      </c>
      <c r="G331" s="120">
        <v>2.2000000000000002</v>
      </c>
      <c r="H331" s="2"/>
    </row>
    <row r="332" spans="1:8" x14ac:dyDescent="0.35">
      <c r="A332" s="111" t="s">
        <v>43</v>
      </c>
      <c r="B332" s="2">
        <v>3612</v>
      </c>
      <c r="C332" s="111" t="s">
        <v>175</v>
      </c>
      <c r="D332" s="2" t="s">
        <v>161</v>
      </c>
      <c r="E332" s="98" t="s">
        <v>95</v>
      </c>
      <c r="F332" s="2">
        <v>18</v>
      </c>
      <c r="G332" s="120">
        <v>2.5</v>
      </c>
      <c r="H332" s="2"/>
    </row>
    <row r="333" spans="1:8" x14ac:dyDescent="0.35">
      <c r="A333" s="111" t="s">
        <v>43</v>
      </c>
      <c r="B333" s="2">
        <v>3612</v>
      </c>
      <c r="C333" s="111" t="s">
        <v>175</v>
      </c>
      <c r="D333" s="2" t="s">
        <v>161</v>
      </c>
      <c r="E333" s="98" t="s">
        <v>95</v>
      </c>
      <c r="F333" s="2">
        <v>19</v>
      </c>
      <c r="G333" s="120">
        <v>2.2999999999999998</v>
      </c>
      <c r="H333" s="2"/>
    </row>
    <row r="334" spans="1:8" x14ac:dyDescent="0.35">
      <c r="A334" s="111" t="s">
        <v>43</v>
      </c>
      <c r="B334" s="2">
        <v>3612</v>
      </c>
      <c r="C334" s="111" t="s">
        <v>175</v>
      </c>
      <c r="D334" s="2" t="s">
        <v>161</v>
      </c>
      <c r="E334" s="98" t="s">
        <v>95</v>
      </c>
      <c r="F334" s="2">
        <v>20</v>
      </c>
      <c r="G334" s="120">
        <v>1.9</v>
      </c>
      <c r="H334" s="2"/>
    </row>
    <row r="335" spans="1:8" x14ac:dyDescent="0.35">
      <c r="A335" s="111" t="s">
        <v>43</v>
      </c>
      <c r="B335" s="2">
        <v>3612</v>
      </c>
      <c r="C335" s="111" t="s">
        <v>175</v>
      </c>
      <c r="D335" s="2" t="s">
        <v>161</v>
      </c>
      <c r="E335" s="98" t="s">
        <v>95</v>
      </c>
      <c r="F335" s="2">
        <v>21</v>
      </c>
      <c r="G335" s="120">
        <v>2.4</v>
      </c>
      <c r="H335" s="2"/>
    </row>
    <row r="336" spans="1:8" x14ac:dyDescent="0.35">
      <c r="A336" s="111" t="s">
        <v>43</v>
      </c>
      <c r="B336" s="2">
        <v>3612</v>
      </c>
      <c r="C336" s="111" t="s">
        <v>175</v>
      </c>
      <c r="D336" s="2" t="s">
        <v>161</v>
      </c>
      <c r="E336" s="98" t="s">
        <v>95</v>
      </c>
      <c r="F336" s="2">
        <v>22</v>
      </c>
      <c r="G336" s="120">
        <v>2.2000000000000002</v>
      </c>
      <c r="H336" s="2"/>
    </row>
    <row r="337" spans="1:8" x14ac:dyDescent="0.35">
      <c r="A337" s="111" t="s">
        <v>43</v>
      </c>
      <c r="B337" s="2">
        <v>3612</v>
      </c>
      <c r="C337" s="111" t="s">
        <v>175</v>
      </c>
      <c r="D337" s="2" t="s">
        <v>161</v>
      </c>
      <c r="E337" s="98" t="s">
        <v>95</v>
      </c>
      <c r="F337" s="2">
        <v>23</v>
      </c>
      <c r="G337" s="120">
        <v>2.4</v>
      </c>
      <c r="H337" s="2"/>
    </row>
    <row r="338" spans="1:8" x14ac:dyDescent="0.35">
      <c r="A338" s="111" t="s">
        <v>43</v>
      </c>
      <c r="B338" s="2">
        <v>3612</v>
      </c>
      <c r="C338" s="111" t="s">
        <v>175</v>
      </c>
      <c r="D338" s="2" t="s">
        <v>161</v>
      </c>
      <c r="E338" s="98" t="s">
        <v>95</v>
      </c>
      <c r="F338" s="2">
        <v>24</v>
      </c>
      <c r="G338" s="120">
        <v>2.4</v>
      </c>
      <c r="H338" s="2"/>
    </row>
    <row r="339" spans="1:8" x14ac:dyDescent="0.35">
      <c r="A339" s="111" t="s">
        <v>43</v>
      </c>
      <c r="B339" s="2">
        <v>3612</v>
      </c>
      <c r="C339" s="111" t="s">
        <v>175</v>
      </c>
      <c r="D339" s="2" t="s">
        <v>161</v>
      </c>
      <c r="E339" s="98" t="s">
        <v>95</v>
      </c>
      <c r="F339" s="2">
        <v>25</v>
      </c>
      <c r="G339" s="120">
        <v>2.2000000000000002</v>
      </c>
      <c r="H339" s="2"/>
    </row>
    <row r="340" spans="1:8" x14ac:dyDescent="0.35">
      <c r="A340" s="126"/>
      <c r="B340" s="2"/>
      <c r="C340" s="126"/>
      <c r="D340" s="2"/>
      <c r="E340" s="2"/>
      <c r="F340" s="2"/>
      <c r="G340" s="120"/>
      <c r="H340" s="2"/>
    </row>
    <row r="341" spans="1:8" x14ac:dyDescent="0.35">
      <c r="A341" s="126"/>
      <c r="B341" s="2"/>
      <c r="C341" s="126"/>
      <c r="D341" s="2"/>
      <c r="E341" s="2"/>
      <c r="F341" s="2"/>
      <c r="G341" s="120"/>
      <c r="H341" s="2"/>
    </row>
    <row r="342" spans="1:8" x14ac:dyDescent="0.35">
      <c r="A342" s="126"/>
      <c r="B342" s="2"/>
      <c r="C342" s="126"/>
      <c r="D342" s="2"/>
      <c r="E342" s="2"/>
      <c r="F342" s="2"/>
      <c r="G342" s="120"/>
      <c r="H342" s="2"/>
    </row>
    <row r="343" spans="1:8" x14ac:dyDescent="0.35">
      <c r="A343" s="126"/>
      <c r="B343" s="2"/>
      <c r="C343" s="126"/>
      <c r="D343" s="2"/>
      <c r="E343" s="2"/>
      <c r="F343" s="2"/>
      <c r="G343" s="120"/>
      <c r="H343" s="2"/>
    </row>
    <row r="344" spans="1:8" x14ac:dyDescent="0.35">
      <c r="A344" s="126"/>
      <c r="B344" s="2"/>
      <c r="C344" s="126"/>
      <c r="D344" s="2"/>
      <c r="E344" s="2"/>
      <c r="F344" s="2"/>
      <c r="G344" s="120"/>
      <c r="H344" s="2"/>
    </row>
    <row r="345" spans="1:8" x14ac:dyDescent="0.35">
      <c r="A345" s="126"/>
      <c r="B345" s="2"/>
      <c r="C345" s="126"/>
      <c r="D345" s="2"/>
      <c r="E345" s="2"/>
      <c r="F345" s="2"/>
      <c r="G345" s="120"/>
      <c r="H345" s="2"/>
    </row>
    <row r="346" spans="1:8" x14ac:dyDescent="0.35">
      <c r="A346" s="126"/>
      <c r="B346" s="2"/>
      <c r="C346" s="126"/>
      <c r="D346" s="2"/>
      <c r="E346" s="2"/>
      <c r="F346" s="2"/>
      <c r="G346" s="120"/>
      <c r="H346" s="2"/>
    </row>
  </sheetData>
  <autoFilter ref="A1:H287" xr:uid="{E4C5FE20-45F2-46D6-9455-2B1651DF829B}"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 Station information</vt:lpstr>
      <vt:lpstr>Table S2 Trawl catch data</vt:lpstr>
      <vt:lpstr>Table S3 Length measurements</vt:lpstr>
    </vt:vector>
  </TitlesOfParts>
  <Company>Havforskningsinstituttet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Ingvaldsen, Randi</dc:creator>
  <cp:lastModifiedBy>Ingvaldsen, Randi</cp:lastModifiedBy>
  <dcterms:created xsi:type="dcterms:W3CDTF">2021-11-10T08:54:30Z</dcterms:created>
  <dcterms:modified xsi:type="dcterms:W3CDTF">2022-06-06T10:17:34Z</dcterms:modified>
</cp:coreProperties>
</file>