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\Documents\Data bases\IMR OA data mina\"/>
    </mc:Choice>
  </mc:AlternateContent>
  <xr:revisionPtr revIDLastSave="0" documentId="13_ncr:1_{13FAC594-29B0-45D3-AAA1-1696482995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Metadata" sheetId="7" r:id="rId2"/>
  </sheets>
  <definedNames>
    <definedName name="_xlnm._FilterDatabase" localSheetId="0" hidden="1">Data!$A$1:$AB$313</definedName>
    <definedName name="Norskehavet_iso" localSheetId="0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4" i="1" l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D102" i="1"/>
  <c r="D101" i="1"/>
  <c r="D100" i="1"/>
  <c r="D99" i="1"/>
  <c r="D98" i="1"/>
  <c r="D97" i="1"/>
  <c r="D96" i="1"/>
  <c r="D95" i="1"/>
  <c r="D94" i="1"/>
</calcChain>
</file>

<file path=xl/sharedStrings.xml><?xml version="1.0" encoding="utf-8"?>
<sst xmlns="http://schemas.openxmlformats.org/spreadsheetml/2006/main" count="75" uniqueCount="57">
  <si>
    <t>station</t>
  </si>
  <si>
    <t>NO3 µM</t>
  </si>
  <si>
    <t>PO4 µM</t>
  </si>
  <si>
    <t xml:space="preserve"> Si µM</t>
  </si>
  <si>
    <t>Latitude (N)</t>
  </si>
  <si>
    <t>Longitude E</t>
  </si>
  <si>
    <t>Date</t>
  </si>
  <si>
    <t>Bot.Depth [m]</t>
  </si>
  <si>
    <t>Salinity</t>
  </si>
  <si>
    <t>PI for data Melissa Chierici (IMR) and Elizabeth Jones (IMR)</t>
  </si>
  <si>
    <t>melissa.chierici@hi.no</t>
  </si>
  <si>
    <t>refer to Chierici et al., 2017 and Jones et al., 2018 (Annual report MDIR) for methods and metadata</t>
  </si>
  <si>
    <t>DIC µmol/kg</t>
  </si>
  <si>
    <t>ALK µmol/kg</t>
  </si>
  <si>
    <t>Depth [m]</t>
  </si>
  <si>
    <t>Temperature C</t>
  </si>
  <si>
    <t>Water samples were collected in 250 ml borosilicate bottles from 8-L Niskin bottles</t>
  </si>
  <si>
    <t>abbreviation</t>
  </si>
  <si>
    <t>name</t>
  </si>
  <si>
    <t>unit</t>
  </si>
  <si>
    <t>precision</t>
  </si>
  <si>
    <t>accuracy by CRM</t>
  </si>
  <si>
    <t>intercomparison</t>
  </si>
  <si>
    <t>mounted on a General Oceanics 12-bottle rosette equipped with a</t>
  </si>
  <si>
    <t>AT</t>
  </si>
  <si>
    <t>total alkalinity</t>
  </si>
  <si>
    <t>µmol/kg</t>
  </si>
  <si>
    <t>± 1</t>
  </si>
  <si>
    <t>± 2</t>
  </si>
  <si>
    <t>Conductivity-Temperature-Depth sensor system (CTD, Seabird</t>
  </si>
  <si>
    <t>DIC</t>
  </si>
  <si>
    <t>Dissolved inorganic carbon</t>
  </si>
  <si>
    <t>SBE-911 plus).</t>
  </si>
  <si>
    <t>from CTD BTL file (upcast)</t>
  </si>
  <si>
    <t>The DIC and AT were analyzed after the cruises at the</t>
  </si>
  <si>
    <t>Temperature</t>
  </si>
  <si>
    <t>Institute of Marine Research (IMR Tromsø, Norway) following</t>
  </si>
  <si>
    <t>the method described in Dickson et al. (2007). DIC was</t>
  </si>
  <si>
    <t>determined using gas extraction of acidified samples followed</t>
  </si>
  <si>
    <t>For details on methods see Dickson et al., 2007 and Chierici et al., 2017 (Report), Jones et al., 2018 (Report)</t>
  </si>
  <si>
    <t>by coulometric titration and photometric detection using</t>
  </si>
  <si>
    <t>a Versatile Instrument for the Determination of Titration</t>
  </si>
  <si>
    <t>carbonate (VINDTA 3D, Marianda, Germany).</t>
  </si>
  <si>
    <t>PI: Melissa Chierici, (IMR) and Elizabeth Jones (IMR)</t>
  </si>
  <si>
    <t>AT was determined by potentiometric titration with 0.1 N hydrochloric</t>
  </si>
  <si>
    <t>acid using a Versatile Instrument for the Determination of</t>
  </si>
  <si>
    <t>Titration Alkalinity (VINDTA 3S, Marianda, Germany). Routine</t>
  </si>
  <si>
    <t>analyses of Certified Reference Materials (CRM, provided</t>
  </si>
  <si>
    <t>by A. G. Dickson, Scripps Institution of Oceanography,</t>
  </si>
  <si>
    <t>United States) ensured the accuracy of the measurements,</t>
  </si>
  <si>
    <r>
      <t xml:space="preserve">which was better than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1 and 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>2 µmol kg-1 for DIC</t>
    </r>
  </si>
  <si>
    <t>and AT, respectively.</t>
  </si>
  <si>
    <t>Water samples for analysis of nutrients [NO2</t>
  </si>
  <si>
    <t>, NO3, PO4, Si(OH)4</t>
  </si>
  <si>
    <t>were preseved with 250 µL chloroform and stored in fridge  until post-cruise analysis IMR, Bergen, Norway</t>
  </si>
  <si>
    <t>standard methods (Grasshoff et al., 2009) using a Flow Solution</t>
  </si>
  <si>
    <t xml:space="preserve">IV analyzer from O.I. Analytical, United States.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</si>
</sst>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00"/>
    <numFmt numFmtId="166" formatCode="yyyy"/>
    <numFmt numFmtId="167" formatCode="mm"/>
    <numFmt numFmtId="168" formatCode="dd"/>
    <numFmt numFmtId="169" formatCode="[$-F400]h:mm:ss\ AM/PM"/>
    <numFmt numFmtId="170" formatCode="yyyy\-mm\-dd\ hh:\h\h:ss"/>
    <numFmt numFmtId="171" formatCode="yyyy\-mm\-dd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Fill="1"/>
    <xf numFmtId="0" fontId="3" fillId="0" borderId="0" xfId="0" applyFont="1"/>
    <xf numFmtId="170" fontId="2" fillId="0" borderId="0" xfId="0" applyNumberFormat="1" applyFont="1" applyAlignment="1">
      <alignment horizontal="center"/>
    </xf>
    <xf numFmtId="1" fontId="0" fillId="0" borderId="0" xfId="0" applyNumberFormat="1" applyFont="1"/>
    <xf numFmtId="1" fontId="3" fillId="0" borderId="0" xfId="0" applyNumberFormat="1" applyFont="1"/>
    <xf numFmtId="171" fontId="1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 indent="5"/>
    </xf>
    <xf numFmtId="0" fontId="6" fillId="0" borderId="0" xfId="0" applyFont="1" applyAlignment="1">
      <alignment horizontal="left" vertical="center" indent="5"/>
    </xf>
    <xf numFmtId="0" fontId="7" fillId="0" borderId="0" xfId="1"/>
  </cellXfs>
  <cellStyles count="2">
    <cellStyle name="Normal" xfId="0" builtinId="0"/>
    <cellStyle name="Normal 3" xfId="1" xr:uid="{B30B775D-B725-49DA-9FAF-5D526D57BC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2"/>
  <sheetViews>
    <sheetView tabSelected="1" workbookViewId="0">
      <selection activeCell="M7" sqref="M7"/>
    </sheetView>
  </sheetViews>
  <sheetFormatPr defaultRowHeight="15" x14ac:dyDescent="0.25"/>
  <cols>
    <col min="1" max="1" width="10.7109375" style="9" bestFit="1" customWidth="1"/>
    <col min="2" max="2" width="18.140625" style="20" customWidth="1"/>
    <col min="3" max="3" width="11.5703125" style="10" bestFit="1" customWidth="1"/>
    <col min="4" max="4" width="11.28515625" style="10" bestFit="1" customWidth="1"/>
    <col min="5" max="5" width="13.7109375" style="21" bestFit="1" customWidth="1"/>
    <col min="6" max="6" width="9.140625" style="21"/>
    <col min="7" max="7" width="9.140625" style="10"/>
    <col min="8" max="8" width="12.5703125" style="9" bestFit="1" customWidth="1"/>
    <col min="9" max="9" width="12.140625" style="21" bestFit="1" customWidth="1"/>
    <col min="10" max="10" width="11.85546875" style="21" bestFit="1" customWidth="1"/>
    <col min="11" max="16384" width="9.140625" style="9"/>
  </cols>
  <sheetData>
    <row r="1" spans="1:13" s="7" customFormat="1" x14ac:dyDescent="0.25">
      <c r="A1" s="7" t="s">
        <v>0</v>
      </c>
      <c r="B1" s="37" t="s">
        <v>6</v>
      </c>
      <c r="C1" s="8" t="s">
        <v>4</v>
      </c>
      <c r="D1" s="8" t="s">
        <v>5</v>
      </c>
      <c r="E1" s="30" t="s">
        <v>7</v>
      </c>
      <c r="F1" s="30" t="s">
        <v>14</v>
      </c>
      <c r="G1" s="5" t="s">
        <v>8</v>
      </c>
      <c r="H1" s="5" t="s">
        <v>15</v>
      </c>
      <c r="I1" s="30" t="s">
        <v>13</v>
      </c>
      <c r="J1" s="30" t="s">
        <v>12</v>
      </c>
      <c r="K1" s="31" t="s">
        <v>1</v>
      </c>
      <c r="L1" s="8" t="s">
        <v>2</v>
      </c>
      <c r="M1" s="8" t="s">
        <v>3</v>
      </c>
    </row>
    <row r="2" spans="1:13" x14ac:dyDescent="0.25">
      <c r="A2" s="9">
        <v>26</v>
      </c>
      <c r="B2" s="20">
        <v>40564</v>
      </c>
      <c r="C2" s="10">
        <v>71</v>
      </c>
      <c r="D2" s="10">
        <v>19.899999999999999</v>
      </c>
      <c r="E2" s="6"/>
      <c r="F2" s="21">
        <v>7</v>
      </c>
      <c r="G2" s="10">
        <v>34.590000000000003</v>
      </c>
      <c r="H2" s="22">
        <v>5.31</v>
      </c>
      <c r="I2" s="21">
        <v>2304.6</v>
      </c>
      <c r="J2" s="21">
        <v>2133.9</v>
      </c>
      <c r="K2" s="6"/>
      <c r="L2" s="6"/>
      <c r="M2" s="6"/>
    </row>
    <row r="3" spans="1:13" x14ac:dyDescent="0.25">
      <c r="A3" s="9">
        <v>26</v>
      </c>
      <c r="B3" s="20">
        <v>40564</v>
      </c>
      <c r="C3" s="10">
        <v>71</v>
      </c>
      <c r="D3" s="10">
        <v>19.899999999999999</v>
      </c>
      <c r="E3" s="6"/>
      <c r="F3" s="21">
        <v>19</v>
      </c>
      <c r="G3" s="10">
        <v>34.61</v>
      </c>
      <c r="H3" s="22">
        <v>5.36</v>
      </c>
      <c r="I3" s="21">
        <v>2304.1999999999998</v>
      </c>
      <c r="J3" s="21">
        <v>2133.4</v>
      </c>
      <c r="K3" s="6"/>
      <c r="L3" s="6"/>
      <c r="M3" s="6"/>
    </row>
    <row r="4" spans="1:13" x14ac:dyDescent="0.25">
      <c r="A4" s="9">
        <v>26</v>
      </c>
      <c r="B4" s="20">
        <v>40564</v>
      </c>
      <c r="C4" s="10">
        <v>71</v>
      </c>
      <c r="D4" s="10">
        <v>19.899999999999999</v>
      </c>
      <c r="E4" s="6"/>
      <c r="F4" s="21">
        <v>29</v>
      </c>
      <c r="G4" s="10">
        <v>34.729999999999997</v>
      </c>
      <c r="H4" s="22">
        <v>5.59</v>
      </c>
      <c r="I4" s="21">
        <v>2318.6</v>
      </c>
      <c r="J4" s="21">
        <v>2140.3000000000002</v>
      </c>
      <c r="K4" s="6"/>
      <c r="L4" s="6"/>
      <c r="M4" s="6"/>
    </row>
    <row r="5" spans="1:13" x14ac:dyDescent="0.25">
      <c r="A5" s="9">
        <v>26</v>
      </c>
      <c r="B5" s="20">
        <v>40564</v>
      </c>
      <c r="C5" s="10">
        <v>71</v>
      </c>
      <c r="D5" s="10">
        <v>19.899999999999999</v>
      </c>
      <c r="E5" s="6"/>
      <c r="F5" s="21">
        <v>49</v>
      </c>
      <c r="G5" s="10">
        <v>34.9</v>
      </c>
      <c r="H5" s="22">
        <v>6.03</v>
      </c>
      <c r="J5" s="6"/>
      <c r="K5" s="6"/>
      <c r="L5" s="6"/>
      <c r="M5" s="6"/>
    </row>
    <row r="6" spans="1:13" x14ac:dyDescent="0.25">
      <c r="A6" s="9">
        <v>26</v>
      </c>
      <c r="B6" s="20">
        <v>40564</v>
      </c>
      <c r="C6" s="10">
        <v>71</v>
      </c>
      <c r="D6" s="10">
        <v>19.899999999999999</v>
      </c>
      <c r="E6" s="6"/>
      <c r="F6" s="21">
        <v>75</v>
      </c>
      <c r="G6" s="10">
        <v>35.03</v>
      </c>
      <c r="H6" s="22">
        <v>6.59</v>
      </c>
      <c r="I6" s="21">
        <v>2318.4</v>
      </c>
      <c r="J6" s="21">
        <v>2146.8000000000002</v>
      </c>
      <c r="K6" s="6"/>
      <c r="L6" s="6"/>
      <c r="M6" s="6"/>
    </row>
    <row r="7" spans="1:13" x14ac:dyDescent="0.25">
      <c r="A7" s="9">
        <v>26</v>
      </c>
      <c r="B7" s="20">
        <v>40564</v>
      </c>
      <c r="C7" s="10">
        <v>71</v>
      </c>
      <c r="D7" s="10">
        <v>19.899999999999999</v>
      </c>
      <c r="E7" s="6"/>
      <c r="F7" s="21">
        <v>103</v>
      </c>
      <c r="G7" s="10">
        <v>35.090000000000003</v>
      </c>
      <c r="H7" s="22">
        <v>6.69</v>
      </c>
      <c r="I7" s="21">
        <v>2325.1</v>
      </c>
      <c r="J7" s="21">
        <v>2151.4</v>
      </c>
      <c r="K7" s="6"/>
      <c r="L7" s="6"/>
      <c r="M7" s="6"/>
    </row>
    <row r="8" spans="1:13" x14ac:dyDescent="0.25">
      <c r="A8" s="9">
        <v>26</v>
      </c>
      <c r="B8" s="20">
        <v>40564</v>
      </c>
      <c r="C8" s="10">
        <v>71</v>
      </c>
      <c r="D8" s="10">
        <v>19.899999999999999</v>
      </c>
      <c r="E8" s="6"/>
      <c r="F8" s="21">
        <v>123</v>
      </c>
      <c r="G8" s="10">
        <v>35.090000000000003</v>
      </c>
      <c r="H8" s="22">
        <v>6.65</v>
      </c>
      <c r="I8" s="21">
        <v>2331.9</v>
      </c>
      <c r="J8" s="21">
        <v>2150</v>
      </c>
      <c r="K8" s="6"/>
      <c r="L8" s="6"/>
      <c r="M8" s="6"/>
    </row>
    <row r="9" spans="1:13" x14ac:dyDescent="0.25">
      <c r="A9" s="9">
        <v>26</v>
      </c>
      <c r="B9" s="20">
        <v>40564</v>
      </c>
      <c r="C9" s="10">
        <v>71</v>
      </c>
      <c r="D9" s="10">
        <v>19.899999999999999</v>
      </c>
      <c r="E9" s="6"/>
      <c r="F9" s="21">
        <v>147</v>
      </c>
      <c r="G9" s="10">
        <v>35.11</v>
      </c>
      <c r="H9" s="22">
        <v>6.65</v>
      </c>
      <c r="I9" s="21">
        <v>2323.8000000000002</v>
      </c>
      <c r="J9" s="21">
        <v>2151.6999999999998</v>
      </c>
      <c r="K9" s="6"/>
      <c r="L9" s="6"/>
      <c r="M9" s="6"/>
    </row>
    <row r="10" spans="1:13" x14ac:dyDescent="0.25">
      <c r="A10" s="9">
        <v>26</v>
      </c>
      <c r="B10" s="20">
        <v>40564</v>
      </c>
      <c r="C10" s="10">
        <v>71</v>
      </c>
      <c r="D10" s="10">
        <v>19.899999999999999</v>
      </c>
      <c r="E10" s="6"/>
      <c r="F10" s="21">
        <v>180</v>
      </c>
      <c r="G10" s="10">
        <v>35.159999999999997</v>
      </c>
      <c r="H10" s="22">
        <v>6.69</v>
      </c>
      <c r="I10" s="21">
        <v>2322.1999999999998</v>
      </c>
      <c r="J10" s="21">
        <v>2153.5</v>
      </c>
      <c r="K10" s="6"/>
      <c r="L10" s="6"/>
      <c r="M10" s="6"/>
    </row>
    <row r="11" spans="1:13" x14ac:dyDescent="0.25">
      <c r="A11" s="9">
        <v>31</v>
      </c>
      <c r="B11" s="20">
        <v>40564</v>
      </c>
      <c r="C11" s="10">
        <v>72</v>
      </c>
      <c r="D11" s="10">
        <v>19.68</v>
      </c>
      <c r="E11" s="6"/>
      <c r="F11" s="21">
        <v>301</v>
      </c>
      <c r="G11" s="10">
        <v>35.090000000000003</v>
      </c>
      <c r="H11" s="22">
        <v>3.53</v>
      </c>
      <c r="I11" s="21">
        <v>2314.6</v>
      </c>
      <c r="J11" s="21">
        <v>2164.6</v>
      </c>
      <c r="K11" s="6"/>
      <c r="L11" s="6"/>
      <c r="M11" s="6"/>
    </row>
    <row r="12" spans="1:13" x14ac:dyDescent="0.25">
      <c r="A12" s="9">
        <v>31</v>
      </c>
      <c r="B12" s="20">
        <v>40564</v>
      </c>
      <c r="C12" s="10">
        <v>72</v>
      </c>
      <c r="D12" s="10">
        <v>19.68</v>
      </c>
      <c r="E12" s="6"/>
      <c r="F12" s="21">
        <v>246</v>
      </c>
      <c r="G12" s="10">
        <v>35.14</v>
      </c>
      <c r="H12" s="22">
        <v>4.7</v>
      </c>
      <c r="I12" s="21">
        <v>2322.4</v>
      </c>
      <c r="J12" s="21">
        <v>2156</v>
      </c>
      <c r="K12" s="6"/>
      <c r="L12" s="6"/>
      <c r="M12" s="6"/>
    </row>
    <row r="13" spans="1:13" x14ac:dyDescent="0.25">
      <c r="A13" s="9">
        <v>31</v>
      </c>
      <c r="B13" s="20">
        <v>40564</v>
      </c>
      <c r="C13" s="10">
        <v>72</v>
      </c>
      <c r="D13" s="10">
        <v>19.68</v>
      </c>
      <c r="E13" s="6"/>
      <c r="F13" s="21">
        <v>199</v>
      </c>
      <c r="G13" s="10">
        <v>35.15</v>
      </c>
      <c r="H13" s="22">
        <v>5.14</v>
      </c>
      <c r="I13" s="21">
        <v>2332</v>
      </c>
      <c r="J13" s="21">
        <v>2152.8000000000002</v>
      </c>
      <c r="K13" s="6"/>
      <c r="L13" s="6"/>
      <c r="M13" s="6"/>
    </row>
    <row r="14" spans="1:13" x14ac:dyDescent="0.25">
      <c r="A14" s="9">
        <v>31</v>
      </c>
      <c r="B14" s="20">
        <v>40564</v>
      </c>
      <c r="C14" s="10">
        <v>72</v>
      </c>
      <c r="D14" s="10">
        <v>19.68</v>
      </c>
      <c r="E14" s="6"/>
      <c r="F14" s="21">
        <v>150</v>
      </c>
      <c r="G14" s="10">
        <v>35.15</v>
      </c>
      <c r="H14" s="22">
        <v>5.24</v>
      </c>
      <c r="I14" s="21">
        <v>2323.4</v>
      </c>
      <c r="J14" s="21">
        <v>2152.1</v>
      </c>
      <c r="K14" s="6"/>
      <c r="L14" s="6"/>
      <c r="M14" s="6"/>
    </row>
    <row r="15" spans="1:13" x14ac:dyDescent="0.25">
      <c r="A15" s="9">
        <v>31</v>
      </c>
      <c r="B15" s="20">
        <v>40564</v>
      </c>
      <c r="C15" s="10">
        <v>72</v>
      </c>
      <c r="D15" s="10">
        <v>19.68</v>
      </c>
      <c r="E15" s="6"/>
      <c r="F15" s="21">
        <v>126</v>
      </c>
      <c r="G15" s="10">
        <v>35.15</v>
      </c>
      <c r="H15" s="22">
        <v>5.3</v>
      </c>
      <c r="I15" s="21">
        <v>2318.1</v>
      </c>
      <c r="J15" s="21">
        <v>2151.8000000000002</v>
      </c>
      <c r="K15" s="6"/>
      <c r="L15" s="6"/>
      <c r="M15" s="6"/>
    </row>
    <row r="16" spans="1:13" x14ac:dyDescent="0.25">
      <c r="A16" s="9">
        <v>31</v>
      </c>
      <c r="B16" s="20">
        <v>40564</v>
      </c>
      <c r="C16" s="10">
        <v>72</v>
      </c>
      <c r="D16" s="10">
        <v>19.68</v>
      </c>
      <c r="E16" s="6"/>
      <c r="F16" s="21">
        <v>100</v>
      </c>
      <c r="G16" s="10">
        <v>35.14</v>
      </c>
      <c r="H16" s="22">
        <v>5.44</v>
      </c>
      <c r="I16" s="21">
        <v>2317.6999999999998</v>
      </c>
      <c r="J16" s="21">
        <v>2151</v>
      </c>
      <c r="K16" s="6"/>
      <c r="L16" s="6"/>
      <c r="M16" s="6"/>
    </row>
    <row r="17" spans="1:13" x14ac:dyDescent="0.25">
      <c r="A17" s="9">
        <v>31</v>
      </c>
      <c r="B17" s="20">
        <v>40564</v>
      </c>
      <c r="C17" s="10">
        <v>72</v>
      </c>
      <c r="D17" s="10">
        <v>19.68</v>
      </c>
      <c r="E17" s="6"/>
      <c r="F17" s="21">
        <v>74</v>
      </c>
      <c r="G17" s="10">
        <v>35.119999999999997</v>
      </c>
      <c r="H17" s="22">
        <v>5.48</v>
      </c>
      <c r="I17" s="21">
        <v>2314.4</v>
      </c>
      <c r="J17" s="21">
        <v>2150.3000000000002</v>
      </c>
      <c r="K17" s="6"/>
      <c r="L17" s="6"/>
      <c r="M17" s="6"/>
    </row>
    <row r="18" spans="1:13" x14ac:dyDescent="0.25">
      <c r="A18" s="9">
        <v>31</v>
      </c>
      <c r="B18" s="20">
        <v>40564</v>
      </c>
      <c r="C18" s="10">
        <v>72</v>
      </c>
      <c r="D18" s="10">
        <v>19.68</v>
      </c>
      <c r="E18" s="6"/>
      <c r="F18" s="21">
        <v>47</v>
      </c>
      <c r="G18" s="10">
        <v>35.119999999999997</v>
      </c>
      <c r="H18" s="22">
        <v>5.48</v>
      </c>
      <c r="I18" s="21">
        <v>2322.4</v>
      </c>
      <c r="J18" s="21">
        <v>2149.8000000000002</v>
      </c>
      <c r="K18" s="6"/>
      <c r="L18" s="6"/>
      <c r="M18" s="6"/>
    </row>
    <row r="19" spans="1:13" x14ac:dyDescent="0.25">
      <c r="A19" s="9">
        <v>31</v>
      </c>
      <c r="B19" s="20">
        <v>40564</v>
      </c>
      <c r="C19" s="10">
        <v>72</v>
      </c>
      <c r="D19" s="10">
        <v>19.68</v>
      </c>
      <c r="E19" s="6"/>
      <c r="F19" s="21">
        <v>29</v>
      </c>
      <c r="G19" s="10">
        <v>35.119999999999997</v>
      </c>
      <c r="H19" s="22">
        <v>5.48</v>
      </c>
      <c r="I19" s="21">
        <v>2325.3000000000002</v>
      </c>
      <c r="J19" s="21">
        <v>2151.1</v>
      </c>
      <c r="K19" s="6"/>
      <c r="L19" s="6"/>
      <c r="M19" s="6"/>
    </row>
    <row r="20" spans="1:13" x14ac:dyDescent="0.25">
      <c r="A20" s="9">
        <v>31</v>
      </c>
      <c r="B20" s="20">
        <v>40564</v>
      </c>
      <c r="C20" s="10">
        <v>72</v>
      </c>
      <c r="D20" s="10">
        <v>19.68</v>
      </c>
      <c r="E20" s="6"/>
      <c r="F20" s="21">
        <v>19</v>
      </c>
      <c r="G20" s="10">
        <v>35.119999999999997</v>
      </c>
      <c r="H20" s="22">
        <v>5.48</v>
      </c>
      <c r="I20" s="21">
        <v>2322.5</v>
      </c>
      <c r="J20" s="21">
        <v>2150.8000000000002</v>
      </c>
      <c r="K20" s="6"/>
      <c r="L20" s="6"/>
      <c r="M20" s="6"/>
    </row>
    <row r="21" spans="1:13" x14ac:dyDescent="0.25">
      <c r="A21" s="9">
        <v>31</v>
      </c>
      <c r="B21" s="20">
        <v>40564</v>
      </c>
      <c r="C21" s="10">
        <v>72</v>
      </c>
      <c r="D21" s="10">
        <v>19.68</v>
      </c>
      <c r="E21" s="6"/>
      <c r="F21" s="21">
        <v>8</v>
      </c>
      <c r="G21" s="10">
        <v>35.119999999999997</v>
      </c>
      <c r="H21" s="22">
        <v>5.48</v>
      </c>
      <c r="I21" s="21">
        <v>2315.6</v>
      </c>
      <c r="J21" s="21">
        <v>2149.6999999999998</v>
      </c>
      <c r="K21" s="6"/>
      <c r="L21" s="6"/>
      <c r="M21" s="6"/>
    </row>
    <row r="22" spans="1:13" x14ac:dyDescent="0.25">
      <c r="A22" s="9">
        <v>31</v>
      </c>
      <c r="B22" s="20">
        <v>40564</v>
      </c>
      <c r="C22" s="10">
        <v>72</v>
      </c>
      <c r="D22" s="10">
        <v>19.68</v>
      </c>
      <c r="E22" s="6"/>
      <c r="F22" s="21">
        <v>5</v>
      </c>
      <c r="G22" s="10">
        <v>35.119999999999997</v>
      </c>
      <c r="H22" s="22">
        <v>5.48</v>
      </c>
      <c r="I22" s="21">
        <v>2317.1999999999998</v>
      </c>
      <c r="J22" s="21">
        <v>2150.5</v>
      </c>
      <c r="K22" s="6"/>
      <c r="L22" s="6"/>
      <c r="M22" s="6"/>
    </row>
    <row r="23" spans="1:13" x14ac:dyDescent="0.25">
      <c r="A23" s="9">
        <v>4</v>
      </c>
      <c r="B23" s="20">
        <v>40911</v>
      </c>
      <c r="C23" s="10">
        <v>70.667000000000002</v>
      </c>
      <c r="D23" s="10">
        <v>19.972000000000001</v>
      </c>
      <c r="E23" s="6"/>
      <c r="F23" s="21">
        <v>10</v>
      </c>
      <c r="G23" s="10">
        <v>33.97</v>
      </c>
      <c r="H23" s="23">
        <v>5.6779999999999999</v>
      </c>
      <c r="I23" s="21">
        <v>2301.0737706226687</v>
      </c>
      <c r="J23" s="21">
        <v>2135.4199436467634</v>
      </c>
      <c r="K23" s="9">
        <v>8.5399999999999991</v>
      </c>
      <c r="L23" s="9">
        <v>0.6</v>
      </c>
      <c r="M23" s="9">
        <v>3.6</v>
      </c>
    </row>
    <row r="24" spans="1:13" x14ac:dyDescent="0.25">
      <c r="A24" s="9">
        <v>4</v>
      </c>
      <c r="B24" s="20">
        <v>40911</v>
      </c>
      <c r="C24" s="10">
        <v>70.667000000000002</v>
      </c>
      <c r="D24" s="10">
        <v>19.972000000000001</v>
      </c>
      <c r="E24" s="6"/>
      <c r="F24" s="21">
        <v>20</v>
      </c>
      <c r="G24" s="10">
        <v>34.020000000000003</v>
      </c>
      <c r="H24" s="23">
        <v>5.7560000000000002</v>
      </c>
      <c r="I24" s="21">
        <v>2297.3259461915568</v>
      </c>
      <c r="J24" s="21">
        <v>2130.7254146009586</v>
      </c>
      <c r="K24" s="9">
        <v>8.2899999999999991</v>
      </c>
      <c r="L24" s="9">
        <v>0.57999999999999996</v>
      </c>
      <c r="M24" s="9">
        <v>3.58</v>
      </c>
    </row>
    <row r="25" spans="1:13" x14ac:dyDescent="0.25">
      <c r="A25" s="9">
        <v>4</v>
      </c>
      <c r="B25" s="20">
        <v>40911</v>
      </c>
      <c r="C25" s="10">
        <v>70.667000000000002</v>
      </c>
      <c r="D25" s="10">
        <v>19.972000000000001</v>
      </c>
      <c r="E25" s="6"/>
      <c r="F25" s="21">
        <v>30</v>
      </c>
      <c r="G25" s="10">
        <v>34.159999999999997</v>
      </c>
      <c r="H25" s="23">
        <v>5.7450000000000001</v>
      </c>
      <c r="I25" s="21">
        <v>2299.6168415542738</v>
      </c>
      <c r="J25" s="21">
        <v>2134.9874140043412</v>
      </c>
      <c r="K25" s="9">
        <v>8.2899999999999991</v>
      </c>
      <c r="L25" s="9">
        <v>0.59</v>
      </c>
      <c r="M25" s="9">
        <v>3.6</v>
      </c>
    </row>
    <row r="26" spans="1:13" x14ac:dyDescent="0.25">
      <c r="A26" s="9">
        <v>4</v>
      </c>
      <c r="B26" s="20">
        <v>40911</v>
      </c>
      <c r="C26" s="10">
        <v>70.667000000000002</v>
      </c>
      <c r="D26" s="10">
        <v>19.972000000000001</v>
      </c>
      <c r="E26" s="6"/>
      <c r="F26" s="21">
        <v>50</v>
      </c>
      <c r="G26" s="10">
        <v>34.270000000000003</v>
      </c>
      <c r="H26" s="23">
        <v>5.7519999999999998</v>
      </c>
      <c r="I26" s="21">
        <v>2295.2150918978673</v>
      </c>
      <c r="J26" s="21">
        <v>2132.6243252262279</v>
      </c>
      <c r="K26" s="9">
        <v>8.27</v>
      </c>
      <c r="L26" s="9">
        <v>0.57999999999999996</v>
      </c>
      <c r="M26" s="9">
        <v>3.56</v>
      </c>
    </row>
    <row r="27" spans="1:13" x14ac:dyDescent="0.25">
      <c r="A27" s="24">
        <v>6</v>
      </c>
      <c r="B27" s="20">
        <v>40911</v>
      </c>
      <c r="C27" s="4">
        <v>70.998599999999996</v>
      </c>
      <c r="D27" s="4">
        <v>19.899999999999999</v>
      </c>
      <c r="E27" s="6"/>
      <c r="F27" s="25">
        <v>10</v>
      </c>
      <c r="G27" s="12">
        <v>33.28</v>
      </c>
      <c r="H27" s="23">
        <v>5.5659999999999998</v>
      </c>
      <c r="I27" s="25">
        <v>2299.6200511709026</v>
      </c>
      <c r="J27" s="25">
        <v>2133.8102441642723</v>
      </c>
      <c r="K27" s="11"/>
      <c r="L27" s="12"/>
      <c r="M27" s="12"/>
    </row>
    <row r="28" spans="1:13" x14ac:dyDescent="0.25">
      <c r="A28" s="24">
        <v>6</v>
      </c>
      <c r="B28" s="20">
        <v>40911</v>
      </c>
      <c r="C28" s="4">
        <v>70.998599999999996</v>
      </c>
      <c r="D28" s="4">
        <v>19.899999999999999</v>
      </c>
      <c r="E28" s="6"/>
      <c r="F28" s="25">
        <v>20</v>
      </c>
      <c r="G28" s="12">
        <v>33.28</v>
      </c>
      <c r="H28" s="23">
        <v>5.5620000000000003</v>
      </c>
      <c r="I28" s="25">
        <v>2294.7625275889941</v>
      </c>
      <c r="J28" s="25">
        <v>2132.8086830010297</v>
      </c>
      <c r="K28" s="11"/>
      <c r="L28" s="12"/>
      <c r="M28" s="12"/>
    </row>
    <row r="29" spans="1:13" x14ac:dyDescent="0.25">
      <c r="A29" s="24">
        <v>6</v>
      </c>
      <c r="B29" s="20">
        <v>40911</v>
      </c>
      <c r="C29" s="4">
        <v>70.998599999999996</v>
      </c>
      <c r="D29" s="4">
        <v>19.899999999999999</v>
      </c>
      <c r="E29" s="6"/>
      <c r="F29" s="25">
        <v>30</v>
      </c>
      <c r="G29" s="12">
        <v>33.65</v>
      </c>
      <c r="H29" s="23">
        <v>5.5590000000000002</v>
      </c>
      <c r="I29" s="25">
        <v>2304.4976887220937</v>
      </c>
      <c r="J29" s="25">
        <v>2134.5376938512591</v>
      </c>
      <c r="K29" s="11"/>
      <c r="L29" s="12"/>
      <c r="M29" s="12"/>
    </row>
    <row r="30" spans="1:13" x14ac:dyDescent="0.25">
      <c r="A30" s="24">
        <v>6</v>
      </c>
      <c r="B30" s="20">
        <v>40911</v>
      </c>
      <c r="C30" s="4">
        <v>70.998599999999996</v>
      </c>
      <c r="D30" s="4">
        <v>19.899999999999999</v>
      </c>
      <c r="E30" s="6"/>
      <c r="F30" s="25">
        <v>50</v>
      </c>
      <c r="G30" s="12">
        <v>33.770000000000003</v>
      </c>
      <c r="H30" s="23">
        <v>5.5570000000000004</v>
      </c>
      <c r="I30" s="25">
        <v>2294.0585386640796</v>
      </c>
      <c r="J30" s="25">
        <v>2129.7302002676952</v>
      </c>
      <c r="K30" s="11"/>
      <c r="L30" s="12"/>
      <c r="M30" s="12"/>
    </row>
    <row r="31" spans="1:13" x14ac:dyDescent="0.25">
      <c r="A31" s="9">
        <v>9</v>
      </c>
      <c r="B31" s="20">
        <v>40911</v>
      </c>
      <c r="C31" s="13">
        <v>71.5</v>
      </c>
      <c r="D31" s="13">
        <v>19.8</v>
      </c>
      <c r="E31" s="6"/>
      <c r="F31" s="21">
        <v>10</v>
      </c>
      <c r="G31" s="10">
        <v>34.76</v>
      </c>
      <c r="H31" s="23">
        <v>6.1879999999999997</v>
      </c>
      <c r="I31" s="21">
        <v>2311.7688886179935</v>
      </c>
      <c r="J31" s="21">
        <v>2143.1511198551434</v>
      </c>
      <c r="K31" s="9">
        <v>9.66</v>
      </c>
      <c r="L31" s="9">
        <v>0.69</v>
      </c>
      <c r="M31" s="9">
        <v>4.03</v>
      </c>
    </row>
    <row r="32" spans="1:13" x14ac:dyDescent="0.25">
      <c r="A32" s="9">
        <v>9</v>
      </c>
      <c r="B32" s="20">
        <v>40911</v>
      </c>
      <c r="C32" s="13">
        <v>71.5</v>
      </c>
      <c r="D32" s="13">
        <v>19.8</v>
      </c>
      <c r="E32" s="6"/>
      <c r="F32" s="21">
        <v>20</v>
      </c>
      <c r="G32" s="10">
        <v>35.32</v>
      </c>
      <c r="H32" s="23">
        <v>6.32</v>
      </c>
      <c r="I32" s="21">
        <v>2316.7571530002429</v>
      </c>
      <c r="J32" s="21">
        <v>2143.3725175859654</v>
      </c>
      <c r="K32" s="9">
        <v>9.59</v>
      </c>
      <c r="L32" s="9">
        <v>0.68</v>
      </c>
      <c r="M32" s="9">
        <v>4.0199999999999996</v>
      </c>
    </row>
    <row r="33" spans="1:13" x14ac:dyDescent="0.25">
      <c r="A33" s="9">
        <v>9</v>
      </c>
      <c r="B33" s="20">
        <v>40911</v>
      </c>
      <c r="C33" s="13">
        <v>71.5</v>
      </c>
      <c r="D33" s="13">
        <v>19.8</v>
      </c>
      <c r="E33" s="6"/>
      <c r="F33" s="21">
        <v>30</v>
      </c>
      <c r="G33" s="10">
        <v>35.26</v>
      </c>
      <c r="H33" s="23">
        <v>6.3559999999999999</v>
      </c>
      <c r="I33" s="21">
        <v>2315.7916824746462</v>
      </c>
      <c r="J33" s="21">
        <v>2142.4869266626774</v>
      </c>
      <c r="K33" s="9">
        <v>9.6300000000000008</v>
      </c>
      <c r="L33" s="9">
        <v>0.7</v>
      </c>
      <c r="M33" s="9">
        <v>4.0599999999999996</v>
      </c>
    </row>
    <row r="34" spans="1:13" x14ac:dyDescent="0.25">
      <c r="A34" s="9">
        <v>9</v>
      </c>
      <c r="B34" s="20">
        <v>40911</v>
      </c>
      <c r="C34" s="13">
        <v>71.5</v>
      </c>
      <c r="D34" s="13">
        <v>19.8</v>
      </c>
      <c r="E34" s="6"/>
      <c r="F34" s="21">
        <v>50</v>
      </c>
      <c r="G34" s="10">
        <v>35.21</v>
      </c>
      <c r="H34" s="23">
        <v>6.4989999999999997</v>
      </c>
      <c r="I34" s="21">
        <v>2316.6364691845438</v>
      </c>
      <c r="J34" s="21">
        <v>2150.5310442158766</v>
      </c>
      <c r="K34" s="9">
        <v>9.86</v>
      </c>
      <c r="L34" s="9">
        <v>0.71</v>
      </c>
      <c r="M34" s="9">
        <v>4.13</v>
      </c>
    </row>
    <row r="35" spans="1:13" x14ac:dyDescent="0.25">
      <c r="A35" s="9">
        <v>14</v>
      </c>
      <c r="B35" s="20">
        <v>40971</v>
      </c>
      <c r="C35" s="10">
        <v>72.75</v>
      </c>
      <c r="D35" s="10">
        <v>19.516999999999999</v>
      </c>
      <c r="E35" s="6"/>
      <c r="F35" s="21">
        <v>10</v>
      </c>
      <c r="G35" s="10">
        <v>34.630000000000003</v>
      </c>
      <c r="H35" s="23">
        <v>6.3390000000000004</v>
      </c>
      <c r="I35" s="21">
        <v>2322.9421985548465</v>
      </c>
      <c r="J35" s="21">
        <v>2154.2210063962434</v>
      </c>
      <c r="K35" s="9">
        <v>10.62</v>
      </c>
      <c r="L35" s="9">
        <v>0.76</v>
      </c>
      <c r="M35" s="9">
        <v>4.45</v>
      </c>
    </row>
    <row r="36" spans="1:13" x14ac:dyDescent="0.25">
      <c r="A36" s="9">
        <v>14</v>
      </c>
      <c r="B36" s="20">
        <v>40971</v>
      </c>
      <c r="C36" s="10">
        <v>72.75</v>
      </c>
      <c r="D36" s="10">
        <v>19.516999999999999</v>
      </c>
      <c r="E36" s="6"/>
      <c r="F36" s="21">
        <v>20</v>
      </c>
      <c r="G36" s="10">
        <v>35.119999999999997</v>
      </c>
      <c r="H36" s="23">
        <v>6.3440000000000003</v>
      </c>
      <c r="I36" s="21">
        <v>2320.5184652562129</v>
      </c>
      <c r="J36" s="21">
        <v>2149.1288585873376</v>
      </c>
      <c r="K36" s="9">
        <v>10.41</v>
      </c>
      <c r="L36" s="9">
        <v>0.77</v>
      </c>
      <c r="M36" s="9">
        <v>4.46</v>
      </c>
    </row>
    <row r="37" spans="1:13" x14ac:dyDescent="0.25">
      <c r="A37" s="9">
        <v>14</v>
      </c>
      <c r="B37" s="20">
        <v>40971</v>
      </c>
      <c r="C37" s="10">
        <v>72.75</v>
      </c>
      <c r="D37" s="10">
        <v>19.516999999999999</v>
      </c>
      <c r="E37" s="6"/>
      <c r="F37" s="21">
        <v>30</v>
      </c>
      <c r="G37" s="10">
        <v>35.5</v>
      </c>
      <c r="H37" s="23">
        <v>6.3419999999999996</v>
      </c>
      <c r="I37" s="21">
        <v>2317.7052388769325</v>
      </c>
      <c r="J37" s="21">
        <v>2147.9834367982126</v>
      </c>
      <c r="K37" s="9">
        <v>10.49</v>
      </c>
      <c r="L37" s="9">
        <v>0.74</v>
      </c>
      <c r="M37" s="9">
        <v>4.45</v>
      </c>
    </row>
    <row r="38" spans="1:13" x14ac:dyDescent="0.25">
      <c r="A38" s="9">
        <v>14</v>
      </c>
      <c r="B38" s="20">
        <v>40971</v>
      </c>
      <c r="C38" s="10">
        <v>72.75</v>
      </c>
      <c r="D38" s="10">
        <v>19.516999999999999</v>
      </c>
      <c r="E38" s="6"/>
      <c r="F38" s="21">
        <v>50</v>
      </c>
      <c r="G38" s="10">
        <v>35.119999999999997</v>
      </c>
      <c r="H38" s="23">
        <v>6.3440000000000003</v>
      </c>
      <c r="I38" s="21">
        <v>2316.9116658929674</v>
      </c>
      <c r="J38" s="21">
        <v>2156.8311301194058</v>
      </c>
      <c r="K38" s="9">
        <v>10.46</v>
      </c>
      <c r="L38" s="9">
        <v>0.77</v>
      </c>
      <c r="M38" s="9">
        <v>4.47</v>
      </c>
    </row>
    <row r="39" spans="1:13" x14ac:dyDescent="0.25">
      <c r="A39" s="9">
        <v>22</v>
      </c>
      <c r="B39" s="20">
        <v>41124</v>
      </c>
      <c r="C39" s="13">
        <v>74</v>
      </c>
      <c r="D39" s="13">
        <v>19.216999999999999</v>
      </c>
      <c r="E39" s="6"/>
      <c r="F39" s="21">
        <v>10</v>
      </c>
      <c r="G39" s="10">
        <v>27.36</v>
      </c>
      <c r="H39" s="23">
        <v>-1.99</v>
      </c>
      <c r="I39" s="21">
        <v>2266.8161156267251</v>
      </c>
      <c r="J39" s="21">
        <v>2149.4721298271961</v>
      </c>
      <c r="K39" s="9">
        <v>6.89</v>
      </c>
      <c r="L39" s="9">
        <v>0.6</v>
      </c>
      <c r="M39" s="9">
        <v>3.34</v>
      </c>
    </row>
    <row r="40" spans="1:13" x14ac:dyDescent="0.25">
      <c r="A40" s="9">
        <v>22</v>
      </c>
      <c r="B40" s="20">
        <v>41124</v>
      </c>
      <c r="C40" s="13">
        <v>74</v>
      </c>
      <c r="D40" s="13">
        <v>19.216999999999999</v>
      </c>
      <c r="E40" s="6"/>
      <c r="F40" s="21">
        <v>20</v>
      </c>
      <c r="G40" s="10">
        <v>27.35</v>
      </c>
      <c r="H40" s="23">
        <v>-1.9510000000000001</v>
      </c>
      <c r="I40" s="21">
        <v>2275.3746495803725</v>
      </c>
      <c r="J40" s="21">
        <v>2167.0724935102862</v>
      </c>
      <c r="K40" s="9">
        <v>7.03</v>
      </c>
      <c r="L40" s="9">
        <v>0.6</v>
      </c>
      <c r="M40" s="9">
        <v>3.36</v>
      </c>
    </row>
    <row r="41" spans="1:13" x14ac:dyDescent="0.25">
      <c r="A41" s="9">
        <v>22</v>
      </c>
      <c r="B41" s="20">
        <v>41124</v>
      </c>
      <c r="C41" s="13">
        <v>74</v>
      </c>
      <c r="D41" s="13">
        <v>19.216999999999999</v>
      </c>
      <c r="E41" s="6"/>
      <c r="F41" s="21">
        <v>30</v>
      </c>
      <c r="G41" s="10">
        <v>27.46</v>
      </c>
      <c r="H41" s="23">
        <v>-1.84</v>
      </c>
      <c r="I41" s="21">
        <v>2269.2571059444908</v>
      </c>
      <c r="J41" s="21">
        <v>2157.4751746213069</v>
      </c>
      <c r="K41" s="9">
        <v>7.09</v>
      </c>
      <c r="L41" s="9">
        <v>0.61</v>
      </c>
      <c r="M41" s="9">
        <v>3.37</v>
      </c>
    </row>
    <row r="42" spans="1:13" x14ac:dyDescent="0.25">
      <c r="A42" s="9">
        <v>22</v>
      </c>
      <c r="B42" s="20">
        <v>41124</v>
      </c>
      <c r="C42" s="13">
        <v>74</v>
      </c>
      <c r="D42" s="13">
        <v>19.216999999999999</v>
      </c>
      <c r="E42" s="6"/>
      <c r="F42" s="21">
        <v>50</v>
      </c>
      <c r="G42" s="10">
        <v>27.89</v>
      </c>
      <c r="H42" s="23">
        <v>-1.3089999999999999</v>
      </c>
      <c r="I42" s="21">
        <v>2280.2666754435486</v>
      </c>
      <c r="J42" s="21">
        <v>2158.8371703712278</v>
      </c>
      <c r="K42" s="9">
        <v>7.46</v>
      </c>
      <c r="L42" s="9">
        <v>0.62</v>
      </c>
      <c r="M42" s="9">
        <v>3.52</v>
      </c>
    </row>
    <row r="43" spans="1:13" x14ac:dyDescent="0.25">
      <c r="A43" s="9">
        <v>22</v>
      </c>
      <c r="B43" s="20">
        <v>41124</v>
      </c>
      <c r="C43" s="13">
        <v>74</v>
      </c>
      <c r="D43" s="13">
        <v>19.216999999999999</v>
      </c>
      <c r="E43" s="6"/>
      <c r="F43" s="21">
        <v>110</v>
      </c>
      <c r="G43" s="10">
        <v>31.06</v>
      </c>
      <c r="H43" s="23">
        <v>2.1379999999999999</v>
      </c>
      <c r="K43" s="9">
        <v>9.26</v>
      </c>
      <c r="L43" s="9">
        <v>0.72</v>
      </c>
      <c r="M43" s="9">
        <v>4.2699999999999996</v>
      </c>
    </row>
    <row r="44" spans="1:13" x14ac:dyDescent="0.25">
      <c r="A44" s="9">
        <v>23</v>
      </c>
      <c r="B44" s="20">
        <v>41124</v>
      </c>
      <c r="C44" s="10">
        <v>74.167000000000002</v>
      </c>
      <c r="D44" s="10">
        <v>19.183</v>
      </c>
      <c r="E44" s="6"/>
      <c r="F44" s="21">
        <v>10</v>
      </c>
      <c r="G44" s="10">
        <v>28.04</v>
      </c>
      <c r="H44" s="23">
        <v>-1.095</v>
      </c>
      <c r="I44" s="21">
        <v>2281.4721027609635</v>
      </c>
      <c r="J44" s="21">
        <v>2163.5777602294806</v>
      </c>
      <c r="K44" s="9">
        <v>7.87</v>
      </c>
      <c r="L44" s="9">
        <v>0.64</v>
      </c>
      <c r="M44" s="9">
        <v>3.48</v>
      </c>
    </row>
    <row r="45" spans="1:13" x14ac:dyDescent="0.25">
      <c r="A45" s="9">
        <v>23</v>
      </c>
      <c r="B45" s="20">
        <v>41124</v>
      </c>
      <c r="C45" s="10">
        <v>74.167000000000002</v>
      </c>
      <c r="D45" s="10">
        <v>19.183</v>
      </c>
      <c r="E45" s="6"/>
      <c r="F45" s="21">
        <v>20</v>
      </c>
      <c r="G45" s="10">
        <v>28.06</v>
      </c>
      <c r="H45" s="23">
        <v>-1.097</v>
      </c>
      <c r="I45" s="21">
        <v>2281.9140927773492</v>
      </c>
      <c r="J45" s="21">
        <v>2162.9548319407572</v>
      </c>
      <c r="K45" s="9">
        <v>7.83</v>
      </c>
      <c r="L45" s="9">
        <v>0.65</v>
      </c>
      <c r="M45" s="9">
        <v>3.5</v>
      </c>
    </row>
    <row r="46" spans="1:13" x14ac:dyDescent="0.25">
      <c r="A46" s="9">
        <v>23</v>
      </c>
      <c r="B46" s="20">
        <v>41124</v>
      </c>
      <c r="C46" s="10">
        <v>74.167000000000002</v>
      </c>
      <c r="D46" s="10">
        <v>19.183</v>
      </c>
      <c r="E46" s="6"/>
      <c r="F46" s="21">
        <v>30</v>
      </c>
      <c r="G46" s="10">
        <v>28.16</v>
      </c>
      <c r="H46" s="23">
        <v>-1.012</v>
      </c>
      <c r="I46" s="21">
        <v>2280.1461327118072</v>
      </c>
      <c r="J46" s="21">
        <v>2161.8039983226067</v>
      </c>
      <c r="K46" s="9">
        <v>7.82</v>
      </c>
      <c r="L46" s="9">
        <v>0.65</v>
      </c>
      <c r="M46" s="9">
        <v>3.5</v>
      </c>
    </row>
    <row r="47" spans="1:13" x14ac:dyDescent="0.25">
      <c r="A47" s="9">
        <v>23</v>
      </c>
      <c r="B47" s="20">
        <v>41124</v>
      </c>
      <c r="C47" s="10">
        <v>74.167000000000002</v>
      </c>
      <c r="D47" s="10">
        <v>19.183</v>
      </c>
      <c r="E47" s="6"/>
      <c r="F47" s="21">
        <v>50</v>
      </c>
      <c r="G47" s="10">
        <v>28.19</v>
      </c>
      <c r="H47" s="23">
        <v>-0.93400000000000005</v>
      </c>
      <c r="I47" s="21">
        <v>2281.2410625251255</v>
      </c>
      <c r="J47" s="21">
        <v>2159.4706567665403</v>
      </c>
      <c r="K47" s="9">
        <v>7.83</v>
      </c>
      <c r="L47" s="9">
        <v>0.67</v>
      </c>
      <c r="M47" s="9">
        <v>3.52</v>
      </c>
    </row>
    <row r="48" spans="1:13" x14ac:dyDescent="0.25">
      <c r="A48" s="9">
        <v>23</v>
      </c>
      <c r="B48" s="20">
        <v>41124</v>
      </c>
      <c r="C48" s="10">
        <v>74.167000000000002</v>
      </c>
      <c r="D48" s="10">
        <v>19.183</v>
      </c>
      <c r="E48" s="6"/>
      <c r="F48" s="21">
        <v>65</v>
      </c>
      <c r="G48" s="10">
        <v>28.2</v>
      </c>
      <c r="H48" s="23">
        <v>-0.92600000000000005</v>
      </c>
      <c r="I48" s="21">
        <v>2281.0401579722234</v>
      </c>
      <c r="J48" s="21">
        <v>2162.7119954892205</v>
      </c>
      <c r="K48" s="9">
        <v>7.8</v>
      </c>
      <c r="L48" s="9">
        <v>0.63</v>
      </c>
      <c r="M48" s="9">
        <v>3.5</v>
      </c>
    </row>
    <row r="49" spans="1:13" x14ac:dyDescent="0.25">
      <c r="A49" s="9">
        <v>379</v>
      </c>
      <c r="B49" s="20">
        <v>41068</v>
      </c>
      <c r="C49" s="12">
        <v>70.666666666666671</v>
      </c>
      <c r="D49" s="12">
        <v>19.959166666666668</v>
      </c>
      <c r="E49" s="6"/>
      <c r="F49" s="21">
        <v>148.97</v>
      </c>
      <c r="G49" s="10">
        <v>35.093699999999998</v>
      </c>
      <c r="H49" s="23">
        <v>7.1760000000000002</v>
      </c>
      <c r="I49" s="21">
        <v>2307.3262182717749</v>
      </c>
      <c r="J49" s="21">
        <v>2153.14147029178</v>
      </c>
      <c r="K49" s="9">
        <v>10.82</v>
      </c>
      <c r="L49" s="9">
        <v>0.79</v>
      </c>
      <c r="M49" s="9">
        <v>4.4800000000000004</v>
      </c>
    </row>
    <row r="50" spans="1:13" x14ac:dyDescent="0.25">
      <c r="A50" s="9">
        <v>379</v>
      </c>
      <c r="B50" s="20">
        <v>41068</v>
      </c>
      <c r="C50" s="12">
        <v>70.666666666666671</v>
      </c>
      <c r="D50" s="12">
        <v>19.959166666666668</v>
      </c>
      <c r="E50" s="6"/>
      <c r="F50" s="21">
        <v>124.09699999999999</v>
      </c>
      <c r="G50" s="10">
        <v>35.039900000000003</v>
      </c>
      <c r="H50" s="23">
        <v>7.3106</v>
      </c>
      <c r="I50" s="21">
        <v>2303.856297670472</v>
      </c>
      <c r="J50" s="21">
        <v>2151.9661284906824</v>
      </c>
      <c r="K50" s="9">
        <v>10.49</v>
      </c>
      <c r="L50" s="9">
        <v>0.77</v>
      </c>
      <c r="M50" s="9">
        <v>4.13</v>
      </c>
    </row>
    <row r="51" spans="1:13" x14ac:dyDescent="0.25">
      <c r="A51" s="9">
        <v>379</v>
      </c>
      <c r="B51" s="20">
        <v>41068</v>
      </c>
      <c r="C51" s="12">
        <v>70.666666666666671</v>
      </c>
      <c r="D51" s="12">
        <v>19.959166666666668</v>
      </c>
      <c r="E51" s="6"/>
      <c r="F51" s="21">
        <v>99.100999999999999</v>
      </c>
      <c r="G51" s="10">
        <v>35.002699999999997</v>
      </c>
      <c r="H51" s="23">
        <v>7.3022</v>
      </c>
      <c r="I51" s="21">
        <v>2302.4280984664574</v>
      </c>
      <c r="J51" s="21">
        <v>2147.9847904977751</v>
      </c>
      <c r="K51" s="9">
        <v>10.16</v>
      </c>
      <c r="L51" s="9">
        <v>0.73</v>
      </c>
      <c r="M51" s="9">
        <v>4.0199999999999996</v>
      </c>
    </row>
    <row r="52" spans="1:13" x14ac:dyDescent="0.25">
      <c r="A52" s="9">
        <v>379</v>
      </c>
      <c r="B52" s="20">
        <v>41068</v>
      </c>
      <c r="C52" s="12">
        <v>70.666666666666671</v>
      </c>
      <c r="D52" s="12">
        <v>19.959166666666668</v>
      </c>
      <c r="E52" s="6"/>
      <c r="F52" s="21">
        <v>74.010000000000005</v>
      </c>
      <c r="G52" s="10">
        <v>34.943100000000001</v>
      </c>
      <c r="H52" s="23">
        <v>7.3851000000000004</v>
      </c>
      <c r="I52" s="21">
        <v>2299.4510071679479</v>
      </c>
      <c r="J52" s="21">
        <v>2146.3011927826897</v>
      </c>
      <c r="K52" s="9">
        <v>9.3699999999999992</v>
      </c>
      <c r="L52" s="9">
        <v>0.69</v>
      </c>
      <c r="M52" s="9">
        <v>3.49</v>
      </c>
    </row>
    <row r="53" spans="1:13" x14ac:dyDescent="0.25">
      <c r="A53" s="9">
        <v>379</v>
      </c>
      <c r="B53" s="20">
        <v>41068</v>
      </c>
      <c r="C53" s="12">
        <v>70.666666666666671</v>
      </c>
      <c r="D53" s="12">
        <v>19.959166666666668</v>
      </c>
      <c r="E53" s="6"/>
      <c r="F53" s="21">
        <v>48.854999999999997</v>
      </c>
      <c r="G53" s="10">
        <v>34.716500000000003</v>
      </c>
      <c r="H53" s="23">
        <v>8.4623000000000008</v>
      </c>
      <c r="I53" s="21">
        <v>2294.2913860999229</v>
      </c>
      <c r="J53" s="21">
        <v>2115.2022840455397</v>
      </c>
      <c r="K53" s="9">
        <v>5.16</v>
      </c>
      <c r="L53" s="9">
        <v>0.44</v>
      </c>
      <c r="M53" s="9">
        <v>2.23</v>
      </c>
    </row>
    <row r="54" spans="1:13" x14ac:dyDescent="0.25">
      <c r="A54" s="9">
        <v>379</v>
      </c>
      <c r="B54" s="20">
        <v>41068</v>
      </c>
      <c r="C54" s="12">
        <v>70.666666666666671</v>
      </c>
      <c r="D54" s="12">
        <v>19.959166666666668</v>
      </c>
      <c r="E54" s="6"/>
      <c r="F54" s="21">
        <v>29.437999999999999</v>
      </c>
      <c r="G54" s="10">
        <v>34.510399999999997</v>
      </c>
      <c r="H54" s="23">
        <v>9.2885000000000009</v>
      </c>
      <c r="I54" s="21">
        <v>2283.2882175844861</v>
      </c>
      <c r="J54" s="21">
        <v>2085.3210717689867</v>
      </c>
      <c r="K54" s="9">
        <v>1.63</v>
      </c>
      <c r="L54" s="9">
        <v>0.25</v>
      </c>
      <c r="M54" s="9">
        <v>1.59</v>
      </c>
    </row>
    <row r="55" spans="1:13" x14ac:dyDescent="0.25">
      <c r="A55" s="9">
        <v>379</v>
      </c>
      <c r="B55" s="20">
        <v>41068</v>
      </c>
      <c r="C55" s="12">
        <v>70.666666666666671</v>
      </c>
      <c r="D55" s="12">
        <v>19.959166666666668</v>
      </c>
      <c r="E55" s="6"/>
      <c r="F55" s="21">
        <v>19.405000000000001</v>
      </c>
      <c r="G55" s="10">
        <v>34.3855</v>
      </c>
      <c r="H55" s="23">
        <v>9.6166999999999998</v>
      </c>
      <c r="J55" s="21">
        <v>2077.2948637939239</v>
      </c>
      <c r="K55" s="9">
        <v>0.23</v>
      </c>
      <c r="L55" s="9">
        <v>0.23</v>
      </c>
      <c r="M55" s="9">
        <v>1.05</v>
      </c>
    </row>
    <row r="56" spans="1:13" x14ac:dyDescent="0.25">
      <c r="A56" s="9">
        <v>379</v>
      </c>
      <c r="B56" s="20">
        <v>41068</v>
      </c>
      <c r="C56" s="12">
        <v>70.666666666666671</v>
      </c>
      <c r="D56" s="12">
        <v>19.959166666666668</v>
      </c>
      <c r="E56" s="6"/>
      <c r="F56" s="21">
        <v>9.51</v>
      </c>
      <c r="G56" s="10">
        <v>34.387999999999998</v>
      </c>
      <c r="H56" s="23">
        <v>9.6496999999999993</v>
      </c>
      <c r="I56" s="21">
        <v>2284.9276293468411</v>
      </c>
      <c r="J56" s="21">
        <v>2086.3481722618376</v>
      </c>
      <c r="K56" s="9">
        <v>0.03</v>
      </c>
      <c r="L56" s="9">
        <v>0.18</v>
      </c>
      <c r="M56" s="9">
        <v>1.03</v>
      </c>
    </row>
    <row r="57" spans="1:13" x14ac:dyDescent="0.25">
      <c r="A57" s="9">
        <v>379</v>
      </c>
      <c r="B57" s="20">
        <v>41068</v>
      </c>
      <c r="C57" s="12">
        <v>70.666666666666671</v>
      </c>
      <c r="D57" s="12">
        <v>19.959166666666668</v>
      </c>
      <c r="E57" s="6"/>
      <c r="F57" s="21">
        <v>5.2389999999999999</v>
      </c>
      <c r="G57" s="10">
        <v>34.387900000000002</v>
      </c>
      <c r="H57" s="23">
        <v>9.6587999999999994</v>
      </c>
      <c r="I57" s="21">
        <v>2277.4748433596942</v>
      </c>
      <c r="J57" s="21">
        <v>2069.6604364192267</v>
      </c>
      <c r="K57" s="9">
        <v>0.11</v>
      </c>
      <c r="L57" s="9">
        <v>0.19</v>
      </c>
      <c r="M57" s="9">
        <v>0.88</v>
      </c>
    </row>
    <row r="58" spans="1:13" x14ac:dyDescent="0.25">
      <c r="A58" s="9">
        <v>384</v>
      </c>
      <c r="B58" s="20">
        <v>41068</v>
      </c>
      <c r="C58" s="12">
        <v>71.5</v>
      </c>
      <c r="D58" s="12">
        <v>19.8</v>
      </c>
      <c r="E58" s="6"/>
      <c r="F58" s="21">
        <v>233.572</v>
      </c>
      <c r="G58" s="10">
        <v>35.1449</v>
      </c>
      <c r="H58" s="23">
        <v>6.5693999999999999</v>
      </c>
      <c r="I58" s="21">
        <v>2306.0388274399875</v>
      </c>
      <c r="J58" s="21">
        <v>2158.0863767882893</v>
      </c>
      <c r="K58" s="9">
        <v>11.36</v>
      </c>
      <c r="L58" s="9">
        <v>0.87</v>
      </c>
      <c r="M58" s="9">
        <v>5.15</v>
      </c>
    </row>
    <row r="59" spans="1:13" x14ac:dyDescent="0.25">
      <c r="A59" s="9">
        <v>384</v>
      </c>
      <c r="B59" s="20">
        <v>41068</v>
      </c>
      <c r="C59" s="12">
        <v>71.5</v>
      </c>
      <c r="D59" s="12">
        <v>19.8</v>
      </c>
      <c r="E59" s="6"/>
      <c r="F59" s="21">
        <v>198.875</v>
      </c>
      <c r="G59" s="10">
        <v>35.143700000000003</v>
      </c>
      <c r="H59" s="23">
        <v>6.5688000000000004</v>
      </c>
      <c r="I59" s="21">
        <v>2310.3435405337777</v>
      </c>
      <c r="J59" s="21">
        <v>2156.2757150947068</v>
      </c>
      <c r="K59" s="9">
        <v>11.39</v>
      </c>
      <c r="L59" s="9">
        <v>0.87</v>
      </c>
      <c r="M59" s="9">
        <v>5.13</v>
      </c>
    </row>
    <row r="60" spans="1:13" x14ac:dyDescent="0.25">
      <c r="A60" s="9">
        <v>384</v>
      </c>
      <c r="B60" s="20">
        <v>41068</v>
      </c>
      <c r="C60" s="12">
        <v>71.5</v>
      </c>
      <c r="D60" s="12">
        <v>19.8</v>
      </c>
      <c r="E60" s="6"/>
      <c r="F60" s="21">
        <v>149.251</v>
      </c>
      <c r="G60" s="10">
        <v>35.116199999999999</v>
      </c>
      <c r="H60" s="23">
        <v>6.7672999999999996</v>
      </c>
      <c r="I60" s="21">
        <v>2310.1021547528176</v>
      </c>
      <c r="J60" s="21">
        <v>2159.187597935264</v>
      </c>
      <c r="K60" s="9">
        <v>10.48</v>
      </c>
      <c r="L60" s="9">
        <v>0.78</v>
      </c>
      <c r="M60" s="9">
        <v>4.3600000000000003</v>
      </c>
    </row>
    <row r="61" spans="1:13" x14ac:dyDescent="0.25">
      <c r="A61" s="9">
        <v>384</v>
      </c>
      <c r="B61" s="20">
        <v>41068</v>
      </c>
      <c r="C61" s="12">
        <v>71.5</v>
      </c>
      <c r="D61" s="12">
        <v>19.8</v>
      </c>
      <c r="E61" s="6"/>
      <c r="F61" s="21">
        <v>123.71599999999999</v>
      </c>
      <c r="G61" s="10">
        <v>35.110700000000001</v>
      </c>
      <c r="H61" s="23">
        <v>6.8563000000000001</v>
      </c>
      <c r="I61" s="21">
        <v>2313.1898812009335</v>
      </c>
      <c r="J61" s="21">
        <v>2178.8719259374293</v>
      </c>
      <c r="K61" s="9">
        <v>10.4</v>
      </c>
      <c r="L61" s="9">
        <v>0.8</v>
      </c>
      <c r="M61" s="9">
        <v>4.3899999999999997</v>
      </c>
    </row>
    <row r="62" spans="1:13" x14ac:dyDescent="0.25">
      <c r="A62" s="9">
        <v>384</v>
      </c>
      <c r="B62" s="20">
        <v>41068</v>
      </c>
      <c r="C62" s="12">
        <v>71.5</v>
      </c>
      <c r="D62" s="12">
        <v>19.8</v>
      </c>
      <c r="E62" s="6"/>
      <c r="F62" s="21">
        <v>98.918000000000006</v>
      </c>
      <c r="G62" s="10">
        <v>35.070500000000003</v>
      </c>
      <c r="H62" s="23">
        <v>6.8525999999999998</v>
      </c>
      <c r="I62" s="21">
        <v>2309.3679396690636</v>
      </c>
      <c r="J62" s="21">
        <v>2177.3895128549643</v>
      </c>
      <c r="K62" s="9">
        <v>9.76</v>
      </c>
      <c r="L62" s="9">
        <v>0.79</v>
      </c>
      <c r="M62" s="9">
        <v>3.97</v>
      </c>
    </row>
    <row r="63" spans="1:13" x14ac:dyDescent="0.25">
      <c r="A63" s="9">
        <v>384</v>
      </c>
      <c r="B63" s="20">
        <v>41068</v>
      </c>
      <c r="C63" s="12">
        <v>71.5</v>
      </c>
      <c r="D63" s="12">
        <v>19.8</v>
      </c>
      <c r="E63" s="6"/>
      <c r="F63" s="21">
        <v>73.849000000000004</v>
      </c>
      <c r="G63" s="10">
        <v>35.049100000000003</v>
      </c>
      <c r="H63" s="23">
        <v>6.9511000000000003</v>
      </c>
      <c r="I63" s="21">
        <v>2306.7730425237414</v>
      </c>
      <c r="J63" s="21">
        <v>2150.811964019334</v>
      </c>
      <c r="K63" s="9">
        <v>9.7100000000000009</v>
      </c>
      <c r="L63" s="9">
        <v>0.76</v>
      </c>
      <c r="M63" s="9">
        <v>3.91</v>
      </c>
    </row>
    <row r="64" spans="1:13" x14ac:dyDescent="0.25">
      <c r="A64" s="9">
        <v>384</v>
      </c>
      <c r="B64" s="20">
        <v>41068</v>
      </c>
      <c r="C64" s="12">
        <v>71.5</v>
      </c>
      <c r="D64" s="12">
        <v>19.8</v>
      </c>
      <c r="E64" s="6"/>
      <c r="F64" s="21">
        <v>48.966999999999999</v>
      </c>
      <c r="G64" s="10">
        <v>34.985999999999997</v>
      </c>
      <c r="H64" s="23">
        <v>7.0076000000000001</v>
      </c>
      <c r="I64" s="21">
        <v>2302.9447164155131</v>
      </c>
      <c r="J64" s="21">
        <v>2083.6632308719086</v>
      </c>
      <c r="K64" s="9">
        <v>5.33</v>
      </c>
      <c r="L64" s="9">
        <v>0.53</v>
      </c>
      <c r="M64" s="9">
        <v>2.44</v>
      </c>
    </row>
    <row r="65" spans="1:13" x14ac:dyDescent="0.25">
      <c r="A65" s="9">
        <v>384</v>
      </c>
      <c r="B65" s="20">
        <v>41068</v>
      </c>
      <c r="C65" s="12">
        <v>71.5</v>
      </c>
      <c r="D65" s="12">
        <v>19.8</v>
      </c>
      <c r="E65" s="6"/>
      <c r="F65" s="21">
        <v>28.917000000000002</v>
      </c>
      <c r="G65" s="10">
        <v>34.9238</v>
      </c>
      <c r="H65" s="23">
        <v>7.9494999999999996</v>
      </c>
      <c r="I65" s="21">
        <v>2311.7935041476458</v>
      </c>
      <c r="J65" s="21">
        <v>2122.6299670578937</v>
      </c>
      <c r="K65" s="9">
        <v>2.64</v>
      </c>
      <c r="L65" s="9">
        <v>0.36</v>
      </c>
      <c r="M65" s="9">
        <v>1.78</v>
      </c>
    </row>
    <row r="66" spans="1:13" x14ac:dyDescent="0.25">
      <c r="A66" s="9">
        <v>384</v>
      </c>
      <c r="B66" s="20">
        <v>41068</v>
      </c>
      <c r="C66" s="12">
        <v>71.5</v>
      </c>
      <c r="D66" s="12">
        <v>19.8</v>
      </c>
      <c r="E66" s="6"/>
      <c r="F66" s="21">
        <v>19.332000000000001</v>
      </c>
      <c r="G66" s="10">
        <v>34.854500000000002</v>
      </c>
      <c r="H66" s="23">
        <v>8.5776000000000003</v>
      </c>
      <c r="I66" s="21">
        <v>2311.2511266930092</v>
      </c>
      <c r="J66" s="21">
        <v>2102.6814507304512</v>
      </c>
      <c r="K66" s="9">
        <v>1.31</v>
      </c>
      <c r="L66" s="9">
        <v>0.27</v>
      </c>
      <c r="M66" s="9">
        <v>1.26</v>
      </c>
    </row>
    <row r="67" spans="1:13" x14ac:dyDescent="0.25">
      <c r="A67" s="9">
        <v>384</v>
      </c>
      <c r="B67" s="20">
        <v>41068</v>
      </c>
      <c r="C67" s="12">
        <v>71.5</v>
      </c>
      <c r="D67" s="12">
        <v>19.8</v>
      </c>
      <c r="E67" s="6"/>
      <c r="F67" s="21">
        <v>9.6829999999999998</v>
      </c>
      <c r="G67" s="10">
        <v>34.635599999999997</v>
      </c>
      <c r="H67" s="23">
        <v>9.3354999999999997</v>
      </c>
      <c r="I67" s="21">
        <v>2309.6541264099114</v>
      </c>
      <c r="J67" s="21">
        <v>2102.5334490194896</v>
      </c>
      <c r="K67" s="9">
        <v>0.22</v>
      </c>
      <c r="L67" s="9">
        <v>0.17</v>
      </c>
      <c r="M67" s="9">
        <v>0.85</v>
      </c>
    </row>
    <row r="68" spans="1:13" x14ac:dyDescent="0.25">
      <c r="A68" s="9">
        <v>384</v>
      </c>
      <c r="B68" s="20">
        <v>41068</v>
      </c>
      <c r="C68" s="12">
        <v>71.5</v>
      </c>
      <c r="D68" s="12">
        <v>19.8</v>
      </c>
      <c r="E68" s="6"/>
      <c r="F68" s="21">
        <v>3.1819999999999999</v>
      </c>
      <c r="G68" s="10">
        <v>34.635599999999997</v>
      </c>
      <c r="H68" s="23">
        <v>9.3407</v>
      </c>
      <c r="I68" s="21">
        <v>2302.854320173074</v>
      </c>
      <c r="J68" s="21">
        <v>2077.6163038240566</v>
      </c>
      <c r="K68" s="9">
        <v>0.2</v>
      </c>
      <c r="L68" s="9">
        <v>0.22</v>
      </c>
      <c r="M68" s="9">
        <v>0.84</v>
      </c>
    </row>
    <row r="69" spans="1:13" x14ac:dyDescent="0.25">
      <c r="A69" s="9">
        <v>389</v>
      </c>
      <c r="B69" s="20">
        <v>41098</v>
      </c>
      <c r="C69" s="12">
        <v>72.75</v>
      </c>
      <c r="D69" s="12">
        <v>19.516666666666666</v>
      </c>
      <c r="E69" s="6"/>
      <c r="F69" s="21">
        <v>391.142</v>
      </c>
      <c r="G69" s="10">
        <v>35.087200000000003</v>
      </c>
      <c r="H69" s="23">
        <v>3.4912999999999998</v>
      </c>
      <c r="I69" s="21">
        <v>2311.0602901811922</v>
      </c>
      <c r="J69" s="21">
        <v>2177.126311344045</v>
      </c>
      <c r="K69" s="9">
        <v>12.5</v>
      </c>
      <c r="L69" s="9">
        <v>0.97</v>
      </c>
      <c r="M69" s="9">
        <v>6.72</v>
      </c>
    </row>
    <row r="70" spans="1:13" x14ac:dyDescent="0.25">
      <c r="A70" s="9">
        <v>389</v>
      </c>
      <c r="B70" s="20">
        <v>41098</v>
      </c>
      <c r="C70" s="12">
        <v>72.75</v>
      </c>
      <c r="D70" s="12">
        <v>19.516666666666666</v>
      </c>
      <c r="E70" s="6"/>
      <c r="F70" s="21">
        <v>299.495</v>
      </c>
      <c r="G70" s="10">
        <v>35.133299999999998</v>
      </c>
      <c r="H70" s="23">
        <v>4.8657000000000004</v>
      </c>
      <c r="I70" s="21">
        <v>2304.0093832709117</v>
      </c>
      <c r="J70" s="21">
        <v>2168.7430715731589</v>
      </c>
      <c r="K70" s="9">
        <v>11.97</v>
      </c>
      <c r="L70" s="9">
        <v>0.9</v>
      </c>
      <c r="M70" s="9">
        <v>5.41</v>
      </c>
    </row>
    <row r="71" spans="1:13" x14ac:dyDescent="0.25">
      <c r="A71" s="9">
        <v>389</v>
      </c>
      <c r="B71" s="20">
        <v>41098</v>
      </c>
      <c r="C71" s="12">
        <v>72.75</v>
      </c>
      <c r="D71" s="12">
        <v>19.516666666666666</v>
      </c>
      <c r="E71" s="6"/>
      <c r="F71" s="21">
        <v>249.88200000000001</v>
      </c>
      <c r="G71" s="10">
        <v>35.155099999999997</v>
      </c>
      <c r="H71" s="23">
        <v>5.4672000000000001</v>
      </c>
      <c r="I71" s="21">
        <v>2312.5430073843554</v>
      </c>
      <c r="J71" s="21">
        <v>2153.7948987660557</v>
      </c>
      <c r="K71" s="9">
        <v>11.45</v>
      </c>
      <c r="L71" s="9">
        <v>0.85</v>
      </c>
      <c r="M71" s="9">
        <v>4.9800000000000004</v>
      </c>
    </row>
    <row r="72" spans="1:13" x14ac:dyDescent="0.25">
      <c r="A72" s="9">
        <v>389</v>
      </c>
      <c r="B72" s="20">
        <v>41098</v>
      </c>
      <c r="C72" s="12">
        <v>72.75</v>
      </c>
      <c r="D72" s="12">
        <v>19.516666666666666</v>
      </c>
      <c r="E72" s="6"/>
      <c r="F72" s="21">
        <v>199.619</v>
      </c>
      <c r="G72" s="10">
        <v>35.162100000000002</v>
      </c>
      <c r="H72" s="23">
        <v>5.8868</v>
      </c>
      <c r="I72" s="21">
        <v>2318.5180768562768</v>
      </c>
      <c r="J72" s="21">
        <v>2154.207189246591</v>
      </c>
      <c r="K72" s="9">
        <v>11.07</v>
      </c>
      <c r="L72" s="9">
        <v>0.83</v>
      </c>
      <c r="M72" s="9">
        <v>4.8099999999999996</v>
      </c>
    </row>
    <row r="73" spans="1:13" x14ac:dyDescent="0.25">
      <c r="A73" s="9">
        <v>389</v>
      </c>
      <c r="B73" s="20">
        <v>41098</v>
      </c>
      <c r="C73" s="12">
        <v>72.75</v>
      </c>
      <c r="D73" s="12">
        <v>19.516666666666666</v>
      </c>
      <c r="E73" s="6"/>
      <c r="F73" s="21">
        <v>149.68</v>
      </c>
      <c r="G73" s="10">
        <v>35.161999999999999</v>
      </c>
      <c r="H73" s="23">
        <v>6.1708999999999996</v>
      </c>
      <c r="I73" s="21">
        <v>2323.1049988751256</v>
      </c>
      <c r="J73" s="21">
        <v>2152.6108850783644</v>
      </c>
      <c r="K73" s="9">
        <v>10.77</v>
      </c>
      <c r="L73" s="9">
        <v>0.81</v>
      </c>
      <c r="M73" s="9">
        <v>4.6500000000000004</v>
      </c>
    </row>
    <row r="74" spans="1:13" x14ac:dyDescent="0.25">
      <c r="A74" s="9">
        <v>389</v>
      </c>
      <c r="B74" s="20">
        <v>41098</v>
      </c>
      <c r="C74" s="12">
        <v>72.75</v>
      </c>
      <c r="D74" s="12">
        <v>19.516666666666666</v>
      </c>
      <c r="E74" s="6"/>
      <c r="F74" s="21">
        <v>99.831000000000003</v>
      </c>
      <c r="G74" s="10">
        <v>35.152299999999997</v>
      </c>
      <c r="H74" s="23">
        <v>6.4324000000000003</v>
      </c>
      <c r="I74" s="21">
        <v>2316.1340844912174</v>
      </c>
      <c r="J74" s="21">
        <v>2146.542814928946</v>
      </c>
      <c r="K74" s="9">
        <v>10.33</v>
      </c>
      <c r="L74" s="9">
        <v>0.78</v>
      </c>
      <c r="M74" s="9">
        <v>4.5</v>
      </c>
    </row>
    <row r="75" spans="1:13" x14ac:dyDescent="0.25">
      <c r="A75" s="9">
        <v>389</v>
      </c>
      <c r="B75" s="20">
        <v>41098</v>
      </c>
      <c r="C75" s="12">
        <v>72.75</v>
      </c>
      <c r="D75" s="12">
        <v>19.516666666666666</v>
      </c>
      <c r="E75" s="6"/>
      <c r="F75" s="21">
        <v>74.683999999999997</v>
      </c>
      <c r="G75" s="10">
        <v>35.152099999999997</v>
      </c>
      <c r="H75" s="23">
        <v>6.6769999999999996</v>
      </c>
      <c r="I75" s="21">
        <v>2318.6790214885173</v>
      </c>
      <c r="J75" s="21">
        <v>2172.9928349879087</v>
      </c>
      <c r="K75" s="9">
        <v>10.38</v>
      </c>
      <c r="L75" s="9">
        <v>0.8</v>
      </c>
      <c r="M75" s="9">
        <v>4.43</v>
      </c>
    </row>
    <row r="76" spans="1:13" x14ac:dyDescent="0.25">
      <c r="A76" s="9">
        <v>389</v>
      </c>
      <c r="B76" s="20">
        <v>41098</v>
      </c>
      <c r="C76" s="12">
        <v>72.75</v>
      </c>
      <c r="D76" s="12">
        <v>19.516666666666666</v>
      </c>
      <c r="E76" s="6"/>
      <c r="F76" s="21">
        <v>49.667999999999999</v>
      </c>
      <c r="G76" s="10">
        <v>35.091799999999999</v>
      </c>
      <c r="H76" s="23">
        <v>7.0982000000000003</v>
      </c>
      <c r="I76" s="21">
        <v>2316.1642616097624</v>
      </c>
      <c r="J76" s="21">
        <v>2152.2514523517439</v>
      </c>
      <c r="K76" s="9">
        <v>8.7799999999999994</v>
      </c>
      <c r="L76" s="9">
        <v>0.7</v>
      </c>
      <c r="M76" s="9">
        <v>3.66</v>
      </c>
    </row>
    <row r="77" spans="1:13" x14ac:dyDescent="0.25">
      <c r="A77" s="9">
        <v>389</v>
      </c>
      <c r="B77" s="20">
        <v>41098</v>
      </c>
      <c r="C77" s="12">
        <v>72.75</v>
      </c>
      <c r="D77" s="12">
        <v>19.516666666666666</v>
      </c>
      <c r="E77" s="6"/>
      <c r="F77" s="21">
        <v>29.675999999999998</v>
      </c>
      <c r="G77" s="10">
        <v>34.977600000000002</v>
      </c>
      <c r="H77" s="23">
        <v>8.3757999999999999</v>
      </c>
      <c r="I77" s="21">
        <v>2321.4351983156325</v>
      </c>
      <c r="J77" s="21">
        <v>2159.4295353333728</v>
      </c>
      <c r="K77" s="9">
        <v>4.95</v>
      </c>
      <c r="L77" s="9">
        <v>0.48</v>
      </c>
      <c r="M77" s="9">
        <v>2.52</v>
      </c>
    </row>
    <row r="78" spans="1:13" x14ac:dyDescent="0.25">
      <c r="A78" s="9">
        <v>389</v>
      </c>
      <c r="B78" s="20">
        <v>41098</v>
      </c>
      <c r="C78" s="12">
        <v>72.75</v>
      </c>
      <c r="D78" s="12">
        <v>19.516666666666666</v>
      </c>
      <c r="E78" s="6"/>
      <c r="F78" s="21">
        <v>19.603000000000002</v>
      </c>
      <c r="G78" s="10">
        <v>34.950099999999999</v>
      </c>
      <c r="H78" s="23">
        <v>8.6178000000000008</v>
      </c>
      <c r="I78" s="21">
        <v>2315.3897155671061</v>
      </c>
      <c r="J78" s="21">
        <v>2150.3168585584622</v>
      </c>
      <c r="K78" s="9">
        <v>1.7</v>
      </c>
      <c r="L78" s="9">
        <v>0.32</v>
      </c>
      <c r="M78" s="9">
        <v>1.57</v>
      </c>
    </row>
    <row r="79" spans="1:13" x14ac:dyDescent="0.25">
      <c r="A79" s="9">
        <v>389</v>
      </c>
      <c r="B79" s="20">
        <v>41098</v>
      </c>
      <c r="C79" s="12">
        <v>72.75</v>
      </c>
      <c r="D79" s="12">
        <v>19.516666666666666</v>
      </c>
      <c r="E79" s="6"/>
      <c r="F79" s="21">
        <v>9.7929999999999993</v>
      </c>
      <c r="G79" s="10">
        <v>34.935400000000001</v>
      </c>
      <c r="H79" s="23">
        <v>8.7853999999999992</v>
      </c>
      <c r="I79" s="21">
        <v>2311.4465720772187</v>
      </c>
      <c r="J79" s="21">
        <v>2121.815957647606</v>
      </c>
      <c r="K79" s="9">
        <v>1.53</v>
      </c>
      <c r="L79" s="9">
        <v>0.3</v>
      </c>
      <c r="M79" s="9">
        <v>1.47</v>
      </c>
    </row>
    <row r="80" spans="1:13" x14ac:dyDescent="0.25">
      <c r="A80" s="9">
        <v>389</v>
      </c>
      <c r="B80" s="20">
        <v>41098</v>
      </c>
      <c r="C80" s="12">
        <v>72.75</v>
      </c>
      <c r="D80" s="12">
        <v>19.516666666666666</v>
      </c>
      <c r="E80" s="6"/>
      <c r="F80" s="21">
        <v>4.6260000000000003</v>
      </c>
      <c r="G80" s="10">
        <v>34.936700000000002</v>
      </c>
      <c r="H80" s="23">
        <v>8.8185000000000002</v>
      </c>
      <c r="I80" s="21">
        <v>2345.9993728113091</v>
      </c>
      <c r="J80" s="21">
        <v>2152.2725954533098</v>
      </c>
      <c r="K80" s="9">
        <v>1.58</v>
      </c>
      <c r="L80" s="9">
        <v>0.3</v>
      </c>
      <c r="M80" s="9">
        <v>1.47</v>
      </c>
    </row>
    <row r="81" spans="1:13" x14ac:dyDescent="0.25">
      <c r="A81" s="9">
        <v>395</v>
      </c>
      <c r="B81" s="20">
        <v>41098</v>
      </c>
      <c r="C81" s="12">
        <v>74</v>
      </c>
      <c r="D81" s="12">
        <v>19.211333333333332</v>
      </c>
      <c r="E81" s="6"/>
      <c r="F81" s="21">
        <v>124.997</v>
      </c>
      <c r="G81" s="10">
        <v>35.017400000000002</v>
      </c>
      <c r="H81" s="23">
        <v>4.2302999999999997</v>
      </c>
      <c r="I81" s="21">
        <v>2310.9449451574792</v>
      </c>
      <c r="J81" s="21">
        <v>2162.0631404710994</v>
      </c>
      <c r="K81" s="9">
        <v>9.1199999999999992</v>
      </c>
      <c r="L81" s="9">
        <v>0.81</v>
      </c>
      <c r="M81" s="9">
        <v>4.6900000000000004</v>
      </c>
    </row>
    <row r="82" spans="1:13" x14ac:dyDescent="0.25">
      <c r="A82" s="9">
        <v>395</v>
      </c>
      <c r="B82" s="20">
        <v>41098</v>
      </c>
      <c r="C82" s="12">
        <v>74</v>
      </c>
      <c r="D82" s="12">
        <v>19.211333333333332</v>
      </c>
      <c r="E82" s="6"/>
      <c r="F82" s="21">
        <v>100.432</v>
      </c>
      <c r="G82" s="10">
        <v>35.016199999999998</v>
      </c>
      <c r="H82" s="23">
        <v>4.2511999999999999</v>
      </c>
      <c r="I82" s="21">
        <v>2311.377566961452</v>
      </c>
      <c r="J82" s="21">
        <v>2160.9864473408302</v>
      </c>
      <c r="K82" s="9">
        <v>8.99</v>
      </c>
      <c r="L82" s="9">
        <v>0.81</v>
      </c>
      <c r="M82" s="9">
        <v>4.67</v>
      </c>
    </row>
    <row r="83" spans="1:13" x14ac:dyDescent="0.25">
      <c r="A83" s="9">
        <v>395</v>
      </c>
      <c r="B83" s="20">
        <v>41098</v>
      </c>
      <c r="C83" s="12">
        <v>74</v>
      </c>
      <c r="D83" s="12">
        <v>19.211333333333332</v>
      </c>
      <c r="E83" s="6"/>
      <c r="F83" s="21">
        <v>75.156000000000006</v>
      </c>
      <c r="G83" s="10">
        <v>35.014899999999997</v>
      </c>
      <c r="H83" s="23">
        <v>4.2679</v>
      </c>
      <c r="I83" s="21">
        <v>2311.347384044896</v>
      </c>
      <c r="J83" s="21">
        <v>2159.5825239454784</v>
      </c>
      <c r="K83" s="9">
        <v>8.85</v>
      </c>
      <c r="L83" s="9">
        <v>0.79</v>
      </c>
      <c r="M83" s="9">
        <v>4.6399999999999997</v>
      </c>
    </row>
    <row r="84" spans="1:13" x14ac:dyDescent="0.25">
      <c r="A84" s="9">
        <v>395</v>
      </c>
      <c r="B84" s="20">
        <v>41098</v>
      </c>
      <c r="C84" s="12">
        <v>74</v>
      </c>
      <c r="D84" s="12">
        <v>19.211333333333332</v>
      </c>
      <c r="E84" s="6"/>
      <c r="F84" s="21">
        <v>50.595999999999997</v>
      </c>
      <c r="G84" s="10">
        <v>34.991700000000002</v>
      </c>
      <c r="H84" s="23">
        <v>4.4218999999999999</v>
      </c>
      <c r="I84" s="21">
        <v>2309.979091827679</v>
      </c>
      <c r="J84" s="21">
        <v>2152.499572078706</v>
      </c>
      <c r="K84" s="9">
        <v>8.6300000000000008</v>
      </c>
      <c r="L84" s="9">
        <v>0.78</v>
      </c>
      <c r="M84" s="9">
        <v>4.58</v>
      </c>
    </row>
    <row r="85" spans="1:13" x14ac:dyDescent="0.25">
      <c r="A85" s="9">
        <v>395</v>
      </c>
      <c r="B85" s="20">
        <v>41098</v>
      </c>
      <c r="C85" s="12">
        <v>74</v>
      </c>
      <c r="D85" s="12">
        <v>19.211333333333332</v>
      </c>
      <c r="E85" s="6"/>
      <c r="F85" s="21">
        <v>30.155999999999999</v>
      </c>
      <c r="G85" s="10">
        <v>34.857399999999998</v>
      </c>
      <c r="H85" s="23">
        <v>5.2732999999999999</v>
      </c>
      <c r="I85" s="21">
        <v>2302.5842772713968</v>
      </c>
      <c r="J85" s="21">
        <v>2095.9309594795486</v>
      </c>
      <c r="K85" s="9">
        <v>1.48</v>
      </c>
      <c r="L85" s="9">
        <v>0.28999999999999998</v>
      </c>
      <c r="M85" s="9">
        <v>2.12</v>
      </c>
    </row>
    <row r="86" spans="1:13" x14ac:dyDescent="0.25">
      <c r="A86" s="9">
        <v>395</v>
      </c>
      <c r="B86" s="20">
        <v>41098</v>
      </c>
      <c r="C86" s="12">
        <v>74</v>
      </c>
      <c r="D86" s="12">
        <v>19.211333333333332</v>
      </c>
      <c r="E86" s="6"/>
      <c r="F86" s="21">
        <v>20.152999999999999</v>
      </c>
      <c r="G86" s="10">
        <v>34.773899999999998</v>
      </c>
      <c r="H86" s="23">
        <v>5.6698000000000004</v>
      </c>
      <c r="I86" s="21">
        <v>2300.8839729720607</v>
      </c>
      <c r="J86" s="21">
        <v>2094.7275965692475</v>
      </c>
      <c r="K86" s="9">
        <v>0.01</v>
      </c>
      <c r="L86" s="9">
        <v>0.17</v>
      </c>
      <c r="M86" s="9">
        <v>1.79</v>
      </c>
    </row>
    <row r="87" spans="1:13" x14ac:dyDescent="0.25">
      <c r="A87" s="9">
        <v>395</v>
      </c>
      <c r="B87" s="20">
        <v>41098</v>
      </c>
      <c r="C87" s="12">
        <v>74</v>
      </c>
      <c r="D87" s="12">
        <v>19.211333333333332</v>
      </c>
      <c r="E87" s="6"/>
      <c r="F87" s="21">
        <v>10.121</v>
      </c>
      <c r="G87" s="10">
        <v>34.637599999999999</v>
      </c>
      <c r="H87" s="23">
        <v>5.2491000000000003</v>
      </c>
      <c r="I87" s="21">
        <v>2288.9315380157836</v>
      </c>
      <c r="J87" s="21">
        <v>2090.5897170882117</v>
      </c>
      <c r="K87" s="9">
        <v>0.05</v>
      </c>
      <c r="L87" s="9">
        <v>0.2</v>
      </c>
      <c r="M87" s="9">
        <v>1.34</v>
      </c>
    </row>
    <row r="88" spans="1:13" x14ac:dyDescent="0.25">
      <c r="A88" s="9">
        <v>395</v>
      </c>
      <c r="B88" s="20">
        <v>41098</v>
      </c>
      <c r="C88" s="12">
        <v>74</v>
      </c>
      <c r="D88" s="12">
        <v>19.211333333333332</v>
      </c>
      <c r="E88" s="6"/>
      <c r="F88" s="21">
        <v>6.5469999999999997</v>
      </c>
      <c r="G88" s="10">
        <v>34.642899999999997</v>
      </c>
      <c r="H88" s="23">
        <v>5.2713000000000001</v>
      </c>
      <c r="I88" s="21">
        <v>2289.1025745429361</v>
      </c>
      <c r="J88" s="21">
        <v>2081.2689324408793</v>
      </c>
      <c r="K88" s="9">
        <v>0.03</v>
      </c>
      <c r="L88" s="9">
        <v>0.18</v>
      </c>
      <c r="M88" s="9">
        <v>1.33</v>
      </c>
    </row>
    <row r="89" spans="1:13" x14ac:dyDescent="0.25">
      <c r="A89" s="9">
        <v>396</v>
      </c>
      <c r="B89" s="20">
        <v>41098</v>
      </c>
      <c r="C89" s="12">
        <v>74.166666666666671</v>
      </c>
      <c r="D89" s="12">
        <v>19.1815</v>
      </c>
      <c r="E89" s="6"/>
      <c r="F89" s="21">
        <v>67.254999999999995</v>
      </c>
      <c r="G89" s="10">
        <v>34.5717</v>
      </c>
      <c r="H89" s="23">
        <v>3.6433</v>
      </c>
      <c r="I89" s="21">
        <v>2281.7681258197658</v>
      </c>
      <c r="J89" s="21">
        <v>2115.8920056495444</v>
      </c>
      <c r="K89" s="9">
        <v>0.9</v>
      </c>
      <c r="L89" s="9">
        <v>0.33</v>
      </c>
      <c r="M89" s="9">
        <v>2</v>
      </c>
    </row>
    <row r="90" spans="1:13" x14ac:dyDescent="0.25">
      <c r="A90" s="9">
        <v>396</v>
      </c>
      <c r="B90" s="20">
        <v>41098</v>
      </c>
      <c r="C90" s="12">
        <v>74.166666666666671</v>
      </c>
      <c r="D90" s="12">
        <v>19.1815</v>
      </c>
      <c r="E90" s="6"/>
      <c r="F90" s="21">
        <v>50.957000000000001</v>
      </c>
      <c r="G90" s="10">
        <v>34.571199999999997</v>
      </c>
      <c r="H90" s="23">
        <v>3.6421999999999999</v>
      </c>
      <c r="I90" s="21">
        <v>2284.9775759469144</v>
      </c>
      <c r="J90" s="21">
        <v>2106.1384325871031</v>
      </c>
      <c r="K90" s="9">
        <v>0.88</v>
      </c>
      <c r="L90" s="9">
        <v>0.34</v>
      </c>
      <c r="M90" s="9">
        <v>2.02</v>
      </c>
    </row>
    <row r="91" spans="1:13" x14ac:dyDescent="0.25">
      <c r="A91" s="9">
        <v>396</v>
      </c>
      <c r="B91" s="20">
        <v>41098</v>
      </c>
      <c r="C91" s="12">
        <v>74.166666666666671</v>
      </c>
      <c r="D91" s="12">
        <v>19.1815</v>
      </c>
      <c r="E91" s="6"/>
      <c r="F91" s="21">
        <v>30.027000000000001</v>
      </c>
      <c r="G91" s="10">
        <v>34.570999999999998</v>
      </c>
      <c r="H91" s="23">
        <v>3.6374</v>
      </c>
      <c r="I91" s="21">
        <v>2280.7922115177803</v>
      </c>
      <c r="J91" s="21">
        <v>2107.6690257624864</v>
      </c>
      <c r="K91" s="9">
        <v>0.95</v>
      </c>
      <c r="L91" s="9">
        <v>0.32</v>
      </c>
      <c r="M91" s="9">
        <v>2</v>
      </c>
    </row>
    <row r="92" spans="1:13" x14ac:dyDescent="0.25">
      <c r="A92" s="9">
        <v>396</v>
      </c>
      <c r="B92" s="20">
        <v>41098</v>
      </c>
      <c r="C92" s="12">
        <v>74.166666666666671</v>
      </c>
      <c r="D92" s="12">
        <v>19.1815</v>
      </c>
      <c r="E92" s="6"/>
      <c r="F92" s="21">
        <v>19.914999999999999</v>
      </c>
      <c r="G92" s="10">
        <v>34.571199999999997</v>
      </c>
      <c r="H92" s="23">
        <v>3.6383999999999999</v>
      </c>
      <c r="I92" s="21">
        <v>2281.5870283204285</v>
      </c>
      <c r="J92" s="21">
        <v>2123.1755180013674</v>
      </c>
      <c r="K92" s="9">
        <v>0.89</v>
      </c>
      <c r="L92" s="9">
        <v>0.32</v>
      </c>
      <c r="M92" s="9">
        <v>2</v>
      </c>
    </row>
    <row r="93" spans="1:13" x14ac:dyDescent="0.25">
      <c r="A93" s="9">
        <v>396</v>
      </c>
      <c r="B93" s="20">
        <v>41098</v>
      </c>
      <c r="C93" s="12">
        <v>74.166666666666671</v>
      </c>
      <c r="D93" s="12">
        <v>19.1815</v>
      </c>
      <c r="E93" s="6"/>
      <c r="F93" s="21">
        <v>10.003</v>
      </c>
      <c r="G93" s="10">
        <v>34.571800000000003</v>
      </c>
      <c r="H93" s="23">
        <v>3.6417000000000002</v>
      </c>
      <c r="J93" s="21">
        <v>2109.2523980128826</v>
      </c>
      <c r="K93" s="9">
        <v>0.92</v>
      </c>
      <c r="L93" s="9">
        <v>0.32</v>
      </c>
      <c r="M93" s="9">
        <v>1.99</v>
      </c>
    </row>
    <row r="94" spans="1:13" x14ac:dyDescent="0.25">
      <c r="A94" s="9">
        <v>58</v>
      </c>
      <c r="B94" s="20">
        <v>41338</v>
      </c>
      <c r="C94" s="13">
        <v>71</v>
      </c>
      <c r="D94" s="10">
        <f>19+53.44/60</f>
        <v>19.890666666666668</v>
      </c>
      <c r="E94" s="6"/>
      <c r="F94" s="21">
        <v>4.5999999999999996</v>
      </c>
      <c r="G94" s="10">
        <v>34.703499999999998</v>
      </c>
      <c r="H94" s="10">
        <v>5.3125</v>
      </c>
      <c r="I94" s="21">
        <v>2303.3357248349098</v>
      </c>
      <c r="J94" s="21">
        <v>2141.0649409613775</v>
      </c>
      <c r="K94" s="22">
        <v>9.2629999999999999</v>
      </c>
      <c r="L94" s="10">
        <v>0.65800000000000003</v>
      </c>
      <c r="M94" s="22">
        <v>3.7040000000000002</v>
      </c>
    </row>
    <row r="95" spans="1:13" x14ac:dyDescent="0.25">
      <c r="A95" s="9">
        <v>58</v>
      </c>
      <c r="B95" s="20">
        <v>41338</v>
      </c>
      <c r="C95" s="13">
        <v>71</v>
      </c>
      <c r="D95" s="10">
        <f t="shared" ref="D95:D103" si="0">19+53.44/60</f>
        <v>19.890666666666668</v>
      </c>
      <c r="E95" s="6"/>
      <c r="F95" s="21">
        <v>10.8</v>
      </c>
      <c r="G95" s="10">
        <v>34.704099999999997</v>
      </c>
      <c r="H95" s="10">
        <v>5.3055000000000003</v>
      </c>
      <c r="I95" s="21">
        <v>2307.1441702437014</v>
      </c>
      <c r="J95" s="21">
        <v>2141.2444595109318</v>
      </c>
      <c r="K95" s="22">
        <v>9.2050000000000001</v>
      </c>
      <c r="L95" s="10">
        <v>0.65700000000000003</v>
      </c>
      <c r="M95" s="22">
        <v>3.7210000000000001</v>
      </c>
    </row>
    <row r="96" spans="1:13" x14ac:dyDescent="0.25">
      <c r="A96" s="9">
        <v>58</v>
      </c>
      <c r="B96" s="20">
        <v>41338</v>
      </c>
      <c r="C96" s="13">
        <v>71</v>
      </c>
      <c r="D96" s="10">
        <f t="shared" si="0"/>
        <v>19.890666666666668</v>
      </c>
      <c r="E96" s="6"/>
      <c r="F96" s="21">
        <v>18.8</v>
      </c>
      <c r="G96" s="10">
        <v>34.705300000000001</v>
      </c>
      <c r="H96" s="10">
        <v>5.3234000000000004</v>
      </c>
      <c r="I96" s="21">
        <v>2306.1995953929727</v>
      </c>
      <c r="J96" s="21">
        <v>2146.0281008608213</v>
      </c>
      <c r="K96" s="22">
        <v>9.1690000000000005</v>
      </c>
      <c r="L96" s="10">
        <v>0.65900000000000003</v>
      </c>
      <c r="M96" s="22">
        <v>3.7160000000000002</v>
      </c>
    </row>
    <row r="97" spans="1:13" x14ac:dyDescent="0.25">
      <c r="A97" s="9">
        <v>58</v>
      </c>
      <c r="B97" s="20">
        <v>41338</v>
      </c>
      <c r="C97" s="13">
        <v>71</v>
      </c>
      <c r="D97" s="10">
        <f t="shared" si="0"/>
        <v>19.890666666666668</v>
      </c>
      <c r="E97" s="6"/>
      <c r="F97" s="21">
        <v>30.7</v>
      </c>
      <c r="G97" s="10">
        <v>34.709800000000001</v>
      </c>
      <c r="H97" s="10">
        <v>5.3467000000000002</v>
      </c>
      <c r="I97" s="21">
        <v>2307.3049489416985</v>
      </c>
      <c r="J97" s="21">
        <v>2145.8485823112669</v>
      </c>
      <c r="K97" s="22">
        <v>9.1590000000000007</v>
      </c>
      <c r="L97" s="10">
        <v>0.66</v>
      </c>
      <c r="M97" s="22">
        <v>3.7450000000000001</v>
      </c>
    </row>
    <row r="98" spans="1:13" x14ac:dyDescent="0.25">
      <c r="A98" s="9">
        <v>58</v>
      </c>
      <c r="B98" s="20">
        <v>41338</v>
      </c>
      <c r="C98" s="13">
        <v>71</v>
      </c>
      <c r="D98" s="10">
        <f t="shared" si="0"/>
        <v>19.890666666666668</v>
      </c>
      <c r="E98" s="6"/>
      <c r="F98" s="21">
        <v>49.8</v>
      </c>
      <c r="G98" s="10">
        <v>34.710099999999997</v>
      </c>
      <c r="H98" s="10">
        <v>5.3390000000000004</v>
      </c>
      <c r="I98" s="21">
        <v>2304.6420517561314</v>
      </c>
      <c r="J98" s="21">
        <v>2146.0386607755013</v>
      </c>
      <c r="K98" s="22">
        <v>9.1460000000000008</v>
      </c>
      <c r="L98" s="10">
        <v>0.65200000000000002</v>
      </c>
      <c r="M98" s="22">
        <v>3.73</v>
      </c>
    </row>
    <row r="99" spans="1:13" x14ac:dyDescent="0.25">
      <c r="A99" s="9">
        <v>58</v>
      </c>
      <c r="B99" s="20">
        <v>41338</v>
      </c>
      <c r="C99" s="13">
        <v>71</v>
      </c>
      <c r="D99" s="10">
        <f t="shared" si="0"/>
        <v>19.890666666666668</v>
      </c>
      <c r="E99" s="6"/>
      <c r="F99" s="21">
        <v>74.7</v>
      </c>
      <c r="G99" s="10">
        <v>34.910800000000002</v>
      </c>
      <c r="H99" s="10">
        <v>6.1973000000000003</v>
      </c>
      <c r="I99" s="21">
        <v>2311.1937836994884</v>
      </c>
      <c r="J99" s="21">
        <v>2146.0281008608213</v>
      </c>
      <c r="K99" s="22">
        <v>10.067</v>
      </c>
      <c r="L99" s="10">
        <v>0.70799999999999996</v>
      </c>
      <c r="M99" s="22">
        <v>4.0119999999999996</v>
      </c>
    </row>
    <row r="100" spans="1:13" x14ac:dyDescent="0.25">
      <c r="A100" s="9">
        <v>58</v>
      </c>
      <c r="B100" s="20">
        <v>41338</v>
      </c>
      <c r="C100" s="13">
        <v>71</v>
      </c>
      <c r="D100" s="10">
        <f t="shared" si="0"/>
        <v>19.890666666666668</v>
      </c>
      <c r="E100" s="6"/>
      <c r="F100" s="21">
        <v>99.9</v>
      </c>
      <c r="G100" s="10">
        <v>35.039299999999997</v>
      </c>
      <c r="H100" s="10">
        <v>6.4336000000000002</v>
      </c>
      <c r="I100" s="21">
        <v>2322.5990225886139</v>
      </c>
      <c r="J100" s="21">
        <v>2150.5160645996802</v>
      </c>
      <c r="K100" s="22">
        <v>10.5</v>
      </c>
      <c r="L100" s="10">
        <v>0.73499999999999999</v>
      </c>
      <c r="M100" s="22">
        <v>4.2329999999999997</v>
      </c>
    </row>
    <row r="101" spans="1:13" x14ac:dyDescent="0.25">
      <c r="A101" s="9">
        <v>58</v>
      </c>
      <c r="B101" s="20">
        <v>41338</v>
      </c>
      <c r="C101" s="13">
        <v>71</v>
      </c>
      <c r="D101" s="10">
        <f t="shared" si="0"/>
        <v>19.890666666666668</v>
      </c>
      <c r="E101" s="6"/>
      <c r="F101" s="21">
        <v>125.8</v>
      </c>
      <c r="G101" s="10">
        <v>35.0989</v>
      </c>
      <c r="H101" s="10">
        <v>6.4383999999999997</v>
      </c>
      <c r="I101" s="21">
        <v>2318.0871703760877</v>
      </c>
      <c r="J101" s="21">
        <v>2151.0546202483433</v>
      </c>
      <c r="K101" s="22">
        <v>10.856</v>
      </c>
      <c r="L101" s="10">
        <v>0.76400000000000001</v>
      </c>
      <c r="M101" s="22">
        <v>4.3620000000000001</v>
      </c>
    </row>
    <row r="102" spans="1:13" x14ac:dyDescent="0.25">
      <c r="A102" s="9">
        <v>58</v>
      </c>
      <c r="B102" s="20">
        <v>41338</v>
      </c>
      <c r="C102" s="13">
        <v>71</v>
      </c>
      <c r="D102" s="10">
        <f t="shared" si="0"/>
        <v>19.890666666666668</v>
      </c>
      <c r="E102" s="6"/>
      <c r="F102" s="21">
        <v>150.5</v>
      </c>
      <c r="G102" s="10">
        <v>35.099899999999998</v>
      </c>
      <c r="H102" s="10">
        <v>6.4260999999999999</v>
      </c>
      <c r="I102" s="21">
        <v>2320.0064660834205</v>
      </c>
      <c r="J102" s="21">
        <v>2155.8699413422719</v>
      </c>
      <c r="K102" s="22">
        <v>10.919</v>
      </c>
      <c r="L102" s="10">
        <v>0.76200000000000001</v>
      </c>
      <c r="M102" s="22">
        <v>4.3860000000000001</v>
      </c>
    </row>
    <row r="103" spans="1:13" x14ac:dyDescent="0.25">
      <c r="A103" s="9">
        <v>58</v>
      </c>
      <c r="B103" s="20">
        <v>41338</v>
      </c>
      <c r="C103" s="13">
        <v>71</v>
      </c>
      <c r="D103" s="10">
        <f t="shared" si="0"/>
        <v>19.890666666666668</v>
      </c>
      <c r="E103" s="6"/>
      <c r="F103" s="21">
        <v>184.8</v>
      </c>
      <c r="G103" s="10">
        <v>35.099600000000002</v>
      </c>
      <c r="H103" s="10">
        <v>6.3559999999999999</v>
      </c>
      <c r="I103" s="21">
        <v>2319.2025725934382</v>
      </c>
      <c r="J103" s="21">
        <v>2152.649167364973</v>
      </c>
      <c r="K103" s="22">
        <v>10.975</v>
      </c>
      <c r="L103" s="10">
        <v>0.76800000000000002</v>
      </c>
      <c r="M103" s="22">
        <v>4.4379999999999997</v>
      </c>
    </row>
    <row r="104" spans="1:13" x14ac:dyDescent="0.25">
      <c r="A104" s="9">
        <v>61</v>
      </c>
      <c r="B104" s="20">
        <v>41338</v>
      </c>
      <c r="C104" s="13">
        <f>71+30.04/60</f>
        <v>71.50066666666666</v>
      </c>
      <c r="D104" s="13">
        <f>19+47.81/60</f>
        <v>19.796833333333332</v>
      </c>
      <c r="E104" s="6"/>
      <c r="F104" s="21">
        <v>8.3000000000000007</v>
      </c>
      <c r="G104" s="10">
        <v>35.075099999999999</v>
      </c>
      <c r="H104" s="10">
        <v>5.8250000000000002</v>
      </c>
      <c r="I104" s="21">
        <v>2338.2403950592725</v>
      </c>
      <c r="J104" s="21">
        <v>2134.323656381805</v>
      </c>
      <c r="K104" s="22">
        <v>10.831</v>
      </c>
      <c r="L104" s="10">
        <v>0.77</v>
      </c>
      <c r="M104" s="22">
        <v>4.2960000000000003</v>
      </c>
    </row>
    <row r="105" spans="1:13" x14ac:dyDescent="0.25">
      <c r="A105" s="9">
        <v>61</v>
      </c>
      <c r="B105" s="20">
        <v>41338</v>
      </c>
      <c r="C105" s="13">
        <f t="shared" ref="C105:C112" si="1">71+30.04/60</f>
        <v>71.50066666666666</v>
      </c>
      <c r="D105" s="13">
        <f t="shared" ref="D105:D112" si="2">19+47.81/60</f>
        <v>19.796833333333332</v>
      </c>
      <c r="E105" s="6"/>
      <c r="F105" s="21">
        <v>17.5</v>
      </c>
      <c r="G105" s="10">
        <v>35.075699999999998</v>
      </c>
      <c r="H105" s="10">
        <v>5.8152999999999997</v>
      </c>
      <c r="I105" s="21">
        <v>2334.3933894259026</v>
      </c>
      <c r="J105" s="21">
        <v>2134.124428933249</v>
      </c>
      <c r="K105" s="22">
        <v>10.83</v>
      </c>
      <c r="L105" s="10">
        <v>0.76900000000000002</v>
      </c>
      <c r="M105" s="22">
        <v>4.2560000000000002</v>
      </c>
    </row>
    <row r="106" spans="1:13" x14ac:dyDescent="0.25">
      <c r="A106" s="9">
        <v>61</v>
      </c>
      <c r="B106" s="20">
        <v>41338</v>
      </c>
      <c r="C106" s="13">
        <f t="shared" si="1"/>
        <v>71.50066666666666</v>
      </c>
      <c r="D106" s="13">
        <f t="shared" si="2"/>
        <v>19.796833333333332</v>
      </c>
      <c r="E106" s="6"/>
      <c r="F106" s="21">
        <v>29.7</v>
      </c>
      <c r="G106" s="10">
        <v>35.075600000000001</v>
      </c>
      <c r="H106" s="10">
        <v>5.8179999999999996</v>
      </c>
      <c r="I106" s="21">
        <v>2333.9479466683547</v>
      </c>
      <c r="J106" s="21">
        <v>2135.8231050735694</v>
      </c>
      <c r="K106" s="22">
        <v>10.855</v>
      </c>
      <c r="L106" s="10">
        <v>0.77200000000000002</v>
      </c>
      <c r="M106" s="22">
        <v>4.2469999999999999</v>
      </c>
    </row>
    <row r="107" spans="1:13" x14ac:dyDescent="0.25">
      <c r="A107" s="9">
        <v>61</v>
      </c>
      <c r="B107" s="20">
        <v>41338</v>
      </c>
      <c r="C107" s="13">
        <f t="shared" si="1"/>
        <v>71.50066666666666</v>
      </c>
      <c r="D107" s="13">
        <f t="shared" si="2"/>
        <v>19.796833333333332</v>
      </c>
      <c r="E107" s="6"/>
      <c r="F107" s="21">
        <v>47.9</v>
      </c>
      <c r="G107" s="10">
        <v>35.075299999999999</v>
      </c>
      <c r="H107" s="10">
        <v>5.8346999999999998</v>
      </c>
      <c r="I107" s="21">
        <v>2333.8062148818622</v>
      </c>
      <c r="J107" s="21">
        <v>2131.3667016190248</v>
      </c>
      <c r="K107" s="22">
        <v>10.8</v>
      </c>
      <c r="L107" s="10">
        <v>0.77100000000000002</v>
      </c>
      <c r="M107" s="22">
        <v>4.2460000000000004</v>
      </c>
    </row>
    <row r="108" spans="1:13" x14ac:dyDescent="0.25">
      <c r="A108" s="9">
        <v>61</v>
      </c>
      <c r="B108" s="20">
        <v>41338</v>
      </c>
      <c r="C108" s="13">
        <f t="shared" si="1"/>
        <v>71.50066666666666</v>
      </c>
      <c r="D108" s="13">
        <f t="shared" si="2"/>
        <v>19.796833333333332</v>
      </c>
      <c r="E108" s="6"/>
      <c r="F108" s="21">
        <v>98.5</v>
      </c>
      <c r="G108" s="10">
        <v>35.073399999999999</v>
      </c>
      <c r="H108" s="10">
        <v>5.8230000000000004</v>
      </c>
      <c r="I108" s="21">
        <v>2334.9704402709081</v>
      </c>
      <c r="J108" s="21">
        <v>2134.2712281058693</v>
      </c>
      <c r="K108" s="22">
        <v>10.815</v>
      </c>
      <c r="L108" s="10">
        <v>0.747</v>
      </c>
      <c r="M108" s="22">
        <v>4.298</v>
      </c>
    </row>
    <row r="109" spans="1:13" x14ac:dyDescent="0.25">
      <c r="A109" s="9">
        <v>61</v>
      </c>
      <c r="B109" s="20">
        <v>41338</v>
      </c>
      <c r="C109" s="13">
        <f t="shared" si="1"/>
        <v>71.50066666666666</v>
      </c>
      <c r="D109" s="13">
        <f t="shared" si="2"/>
        <v>19.796833333333332</v>
      </c>
      <c r="E109" s="6"/>
      <c r="F109" s="21">
        <v>123.3</v>
      </c>
      <c r="G109" s="10">
        <v>35.074199999999998</v>
      </c>
      <c r="H109" s="10">
        <v>5.7910000000000004</v>
      </c>
      <c r="I109" s="21">
        <v>2335.0615535622251</v>
      </c>
      <c r="J109" s="21">
        <v>2134.5648264511096</v>
      </c>
      <c r="K109" s="22">
        <v>10.833</v>
      </c>
      <c r="L109" s="10">
        <v>0.75700000000000001</v>
      </c>
      <c r="M109" s="22">
        <v>4.2569999999999997</v>
      </c>
    </row>
    <row r="110" spans="1:13" x14ac:dyDescent="0.25">
      <c r="A110" s="9">
        <v>61</v>
      </c>
      <c r="B110" s="20">
        <v>41338</v>
      </c>
      <c r="C110" s="13">
        <f t="shared" si="1"/>
        <v>71.50066666666666</v>
      </c>
      <c r="D110" s="13">
        <f t="shared" si="2"/>
        <v>19.796833333333332</v>
      </c>
      <c r="E110" s="6"/>
      <c r="F110" s="21">
        <v>149.9</v>
      </c>
      <c r="G110" s="10">
        <v>35.076900000000002</v>
      </c>
      <c r="H110" s="10">
        <v>5.7859999999999996</v>
      </c>
      <c r="I110" s="21">
        <v>2333.0165663571179</v>
      </c>
      <c r="J110" s="21">
        <v>2136.7668140404144</v>
      </c>
      <c r="K110" s="22">
        <v>10.771000000000001</v>
      </c>
      <c r="L110" s="10">
        <v>0.75800000000000001</v>
      </c>
      <c r="M110" s="22">
        <v>4.2220000000000004</v>
      </c>
    </row>
    <row r="111" spans="1:13" x14ac:dyDescent="0.25">
      <c r="A111" s="9">
        <v>61</v>
      </c>
      <c r="B111" s="20">
        <v>41338</v>
      </c>
      <c r="C111" s="13">
        <f t="shared" si="1"/>
        <v>71.50066666666666</v>
      </c>
      <c r="D111" s="13">
        <f t="shared" si="2"/>
        <v>19.796833333333332</v>
      </c>
      <c r="E111" s="6"/>
      <c r="F111" s="21">
        <v>194.3</v>
      </c>
      <c r="G111" s="10">
        <v>35.081000000000003</v>
      </c>
      <c r="H111" s="10">
        <v>5.7329999999999997</v>
      </c>
      <c r="I111" s="21">
        <v>2327.8737272472445</v>
      </c>
      <c r="J111" s="21">
        <v>2137.3015824549598</v>
      </c>
      <c r="K111" s="22">
        <v>10.869</v>
      </c>
      <c r="L111" s="10">
        <v>0.751</v>
      </c>
      <c r="M111" s="22">
        <v>4.2460000000000004</v>
      </c>
    </row>
    <row r="112" spans="1:13" x14ac:dyDescent="0.25">
      <c r="A112" s="9">
        <v>61</v>
      </c>
      <c r="B112" s="20">
        <v>41338</v>
      </c>
      <c r="C112" s="13">
        <f t="shared" si="1"/>
        <v>71.50066666666666</v>
      </c>
      <c r="D112" s="13">
        <f t="shared" si="2"/>
        <v>19.796833333333332</v>
      </c>
      <c r="E112" s="6"/>
      <c r="F112" s="21">
        <v>236.6</v>
      </c>
      <c r="G112" s="10">
        <v>35.118400000000001</v>
      </c>
      <c r="H112" s="10">
        <v>5.6586999999999996</v>
      </c>
      <c r="I112" s="21">
        <v>2327.7927376549628</v>
      </c>
      <c r="J112" s="21">
        <v>2137.6580947313237</v>
      </c>
      <c r="K112" s="22">
        <v>11.093999999999999</v>
      </c>
      <c r="L112" s="10">
        <v>0.77800000000000002</v>
      </c>
      <c r="M112" s="22">
        <v>4.3330000000000002</v>
      </c>
    </row>
    <row r="113" spans="1:13" x14ac:dyDescent="0.25">
      <c r="A113" s="9">
        <v>66</v>
      </c>
      <c r="B113" s="20">
        <v>41338</v>
      </c>
      <c r="C113" s="13">
        <f>72+45/60</f>
        <v>72.75</v>
      </c>
      <c r="D113" s="13">
        <f>19+31.05/60</f>
        <v>19.517499999999998</v>
      </c>
      <c r="E113" s="6"/>
      <c r="F113" s="21">
        <v>397</v>
      </c>
      <c r="G113" s="10">
        <v>35.0871</v>
      </c>
      <c r="H113" s="10">
        <v>3.8527</v>
      </c>
      <c r="I113" s="21">
        <v>2332.0249383743871</v>
      </c>
      <c r="J113" s="21">
        <v>2154.7515071445573</v>
      </c>
      <c r="K113" s="22">
        <v>12.090999999999999</v>
      </c>
      <c r="L113" s="10">
        <v>0.876</v>
      </c>
      <c r="M113" s="22">
        <v>5.8819999999999997</v>
      </c>
    </row>
    <row r="114" spans="1:13" x14ac:dyDescent="0.25">
      <c r="A114" s="9">
        <v>66</v>
      </c>
      <c r="B114" s="20">
        <v>41338</v>
      </c>
      <c r="C114" s="13">
        <f t="shared" ref="C114:C122" si="3">72+45/60</f>
        <v>72.75</v>
      </c>
      <c r="D114" s="13">
        <f t="shared" ref="D114:D122" si="4">19+31.05/60</f>
        <v>19.517499999999998</v>
      </c>
      <c r="E114" s="6"/>
      <c r="F114" s="21">
        <v>300</v>
      </c>
      <c r="G114" s="10">
        <v>35.125100000000003</v>
      </c>
      <c r="H114" s="10">
        <v>4.9934000000000003</v>
      </c>
      <c r="I114" s="21">
        <v>2338.8130340434004</v>
      </c>
      <c r="J114" s="21">
        <v>2140.6091990196669</v>
      </c>
      <c r="K114" s="22">
        <v>11.071</v>
      </c>
      <c r="L114" s="10">
        <v>0.78500000000000003</v>
      </c>
      <c r="M114" s="22">
        <v>4.3559999999999999</v>
      </c>
    </row>
    <row r="115" spans="1:13" x14ac:dyDescent="0.25">
      <c r="A115" s="9">
        <v>66</v>
      </c>
      <c r="B115" s="20">
        <v>41338</v>
      </c>
      <c r="C115" s="13">
        <f t="shared" si="3"/>
        <v>72.75</v>
      </c>
      <c r="D115" s="13">
        <f t="shared" si="4"/>
        <v>19.517499999999998</v>
      </c>
      <c r="E115" s="6"/>
      <c r="F115" s="21">
        <v>200</v>
      </c>
      <c r="G115" s="10">
        <v>35.137300000000003</v>
      </c>
      <c r="H115" s="10">
        <v>5.5077999999999996</v>
      </c>
      <c r="I115" s="21">
        <v>2333.9177478798006</v>
      </c>
      <c r="J115" s="21">
        <v>2138.9466396955945</v>
      </c>
      <c r="K115" s="22">
        <v>11.05</v>
      </c>
      <c r="L115" s="10">
        <v>0.79300000000000004</v>
      </c>
      <c r="M115" s="22">
        <v>4.2510000000000003</v>
      </c>
    </row>
    <row r="116" spans="1:13" x14ac:dyDescent="0.25">
      <c r="A116" s="9">
        <v>66</v>
      </c>
      <c r="B116" s="20">
        <v>41338</v>
      </c>
      <c r="C116" s="13">
        <f t="shared" si="3"/>
        <v>72.75</v>
      </c>
      <c r="D116" s="13">
        <f t="shared" si="4"/>
        <v>19.517499999999998</v>
      </c>
      <c r="E116" s="6"/>
      <c r="F116" s="21">
        <v>149</v>
      </c>
      <c r="G116" s="10">
        <v>35.127600000000001</v>
      </c>
      <c r="H116" s="10">
        <v>5.5496999999999996</v>
      </c>
      <c r="I116" s="21">
        <v>2333.9379769403636</v>
      </c>
      <c r="J116" s="21">
        <v>2137.3066253644888</v>
      </c>
      <c r="K116" s="22">
        <v>10.868</v>
      </c>
      <c r="L116" s="10">
        <v>0.76700000000000002</v>
      </c>
      <c r="M116" s="22">
        <v>4.218</v>
      </c>
    </row>
    <row r="117" spans="1:13" x14ac:dyDescent="0.25">
      <c r="A117" s="9">
        <v>66</v>
      </c>
      <c r="B117" s="20">
        <v>41338</v>
      </c>
      <c r="C117" s="13">
        <f t="shared" si="3"/>
        <v>72.75</v>
      </c>
      <c r="D117" s="13">
        <f t="shared" si="4"/>
        <v>19.517499999999998</v>
      </c>
      <c r="E117" s="6"/>
      <c r="F117" s="21">
        <v>99</v>
      </c>
      <c r="G117" s="10">
        <v>35.116199999999999</v>
      </c>
      <c r="H117" s="10">
        <v>5.5007000000000001</v>
      </c>
      <c r="I117" s="21">
        <v>2330.1551426151573</v>
      </c>
      <c r="J117" s="21">
        <v>2138.9886913451105</v>
      </c>
      <c r="K117" s="22">
        <v>10.904</v>
      </c>
      <c r="L117" s="10">
        <v>0.77200000000000002</v>
      </c>
      <c r="M117" s="22">
        <v>4.2110000000000003</v>
      </c>
    </row>
    <row r="118" spans="1:13" x14ac:dyDescent="0.25">
      <c r="A118" s="9">
        <v>66</v>
      </c>
      <c r="B118" s="20">
        <v>41338</v>
      </c>
      <c r="C118" s="13">
        <f t="shared" si="3"/>
        <v>72.75</v>
      </c>
      <c r="D118" s="13">
        <f t="shared" si="4"/>
        <v>19.517499999999998</v>
      </c>
      <c r="E118" s="6"/>
      <c r="F118" s="21">
        <v>74</v>
      </c>
      <c r="G118" s="10">
        <v>35.114400000000003</v>
      </c>
      <c r="H118" s="10">
        <v>5.5</v>
      </c>
      <c r="I118" s="21">
        <v>2330.8429306742855</v>
      </c>
      <c r="J118" s="21">
        <v>2138.0740679681471</v>
      </c>
      <c r="K118" s="22">
        <v>10.87</v>
      </c>
      <c r="L118" s="10">
        <v>0.76300000000000001</v>
      </c>
      <c r="M118" s="22">
        <v>4.2149999999999999</v>
      </c>
    </row>
    <row r="119" spans="1:13" x14ac:dyDescent="0.25">
      <c r="A119" s="9">
        <v>66</v>
      </c>
      <c r="B119" s="20">
        <v>41338</v>
      </c>
      <c r="C119" s="13">
        <f t="shared" si="3"/>
        <v>72.75</v>
      </c>
      <c r="D119" s="13">
        <f t="shared" si="4"/>
        <v>19.517499999999998</v>
      </c>
      <c r="E119" s="6"/>
      <c r="F119" s="21">
        <v>49</v>
      </c>
      <c r="G119" s="10">
        <v>35.097200000000001</v>
      </c>
      <c r="H119" s="10">
        <v>5.5823</v>
      </c>
      <c r="I119" s="21">
        <v>2331.0755648707554</v>
      </c>
      <c r="J119" s="21">
        <v>2136.003024229507</v>
      </c>
      <c r="K119" s="22">
        <v>10.827</v>
      </c>
      <c r="L119" s="10">
        <v>0.76100000000000001</v>
      </c>
      <c r="M119" s="22">
        <v>4.2030000000000003</v>
      </c>
    </row>
    <row r="120" spans="1:13" x14ac:dyDescent="0.25">
      <c r="A120" s="9">
        <v>66</v>
      </c>
      <c r="B120" s="20">
        <v>41338</v>
      </c>
      <c r="C120" s="13">
        <f t="shared" si="3"/>
        <v>72.75</v>
      </c>
      <c r="D120" s="13">
        <f t="shared" si="4"/>
        <v>19.517499999999998</v>
      </c>
      <c r="E120" s="6"/>
      <c r="F120" s="21">
        <v>27</v>
      </c>
      <c r="G120" s="10">
        <v>35.097200000000001</v>
      </c>
      <c r="H120" s="10">
        <v>5.6193999999999997</v>
      </c>
      <c r="I120" s="21">
        <v>2333.5940829107994</v>
      </c>
      <c r="J120" s="21">
        <v>2138.5050973756815</v>
      </c>
      <c r="K120" s="22">
        <v>10.813000000000001</v>
      </c>
      <c r="L120" s="10">
        <v>0.75800000000000001</v>
      </c>
      <c r="M120" s="22">
        <v>4.22</v>
      </c>
    </row>
    <row r="121" spans="1:13" x14ac:dyDescent="0.25">
      <c r="A121" s="9">
        <v>66</v>
      </c>
      <c r="B121" s="20">
        <v>41338</v>
      </c>
      <c r="C121" s="13">
        <f t="shared" si="3"/>
        <v>72.75</v>
      </c>
      <c r="D121" s="13">
        <f t="shared" si="4"/>
        <v>19.517499999999998</v>
      </c>
      <c r="E121" s="6"/>
      <c r="F121" s="21">
        <v>19</v>
      </c>
      <c r="G121" s="10">
        <v>35.0974</v>
      </c>
      <c r="H121" s="10">
        <v>5.6184000000000003</v>
      </c>
      <c r="I121" s="21">
        <v>2328.5267032398674</v>
      </c>
      <c r="J121" s="21">
        <v>2138.3474036899984</v>
      </c>
      <c r="K121" s="22">
        <v>10.87</v>
      </c>
      <c r="L121" s="10">
        <v>0.75900000000000001</v>
      </c>
      <c r="M121" s="22">
        <v>4.2140000000000004</v>
      </c>
    </row>
    <row r="122" spans="1:13" x14ac:dyDescent="0.25">
      <c r="A122" s="9">
        <v>66</v>
      </c>
      <c r="B122" s="20">
        <v>41338</v>
      </c>
      <c r="C122" s="13">
        <f t="shared" si="3"/>
        <v>72.75</v>
      </c>
      <c r="D122" s="13">
        <f t="shared" si="4"/>
        <v>19.517499999999998</v>
      </c>
      <c r="E122" s="6"/>
      <c r="F122" s="21">
        <v>10</v>
      </c>
      <c r="G122" s="10">
        <v>35.098100000000002</v>
      </c>
      <c r="H122" s="10">
        <v>5.6231999999999998</v>
      </c>
      <c r="I122" s="21">
        <v>2329.9427374792499</v>
      </c>
      <c r="J122" s="21">
        <v>2135.2355816258482</v>
      </c>
      <c r="K122" s="22">
        <v>10.787000000000001</v>
      </c>
      <c r="L122" s="10">
        <v>0.76100000000000001</v>
      </c>
      <c r="M122" s="22">
        <v>4.2240000000000002</v>
      </c>
    </row>
    <row r="123" spans="1:13" x14ac:dyDescent="0.25">
      <c r="A123" s="9">
        <v>72</v>
      </c>
      <c r="B123" s="20">
        <v>41340</v>
      </c>
      <c r="C123" s="13">
        <f>74+0.47/60</f>
        <v>74.007833333333338</v>
      </c>
      <c r="D123" s="13">
        <f>19+12.82/60</f>
        <v>19.213666666666668</v>
      </c>
      <c r="E123" s="6"/>
      <c r="F123" s="21">
        <v>7</v>
      </c>
      <c r="G123" s="10">
        <v>35.077500000000001</v>
      </c>
      <c r="H123" s="10">
        <v>3.3788999999999998</v>
      </c>
      <c r="I123" s="21">
        <v>2326.7741543317911</v>
      </c>
      <c r="J123" s="21">
        <v>2144.6908895153615</v>
      </c>
      <c r="K123" s="22">
        <v>10.865</v>
      </c>
      <c r="L123" s="10">
        <v>0.77800000000000002</v>
      </c>
      <c r="M123" s="22">
        <v>4.5039999999999996</v>
      </c>
    </row>
    <row r="124" spans="1:13" x14ac:dyDescent="0.25">
      <c r="A124" s="9">
        <v>72</v>
      </c>
      <c r="B124" s="20">
        <v>41340</v>
      </c>
      <c r="C124" s="13">
        <f t="shared" ref="C124:C130" si="5">74+0.47/60</f>
        <v>74.007833333333338</v>
      </c>
      <c r="D124" s="13">
        <f t="shared" ref="D124:D130" si="6">19+12.82/60</f>
        <v>19.213666666666668</v>
      </c>
      <c r="E124" s="6"/>
      <c r="F124" s="21">
        <v>8</v>
      </c>
      <c r="G124" s="10">
        <v>35.077100000000002</v>
      </c>
      <c r="H124" s="10">
        <v>3.3866000000000001</v>
      </c>
      <c r="I124" s="21">
        <v>2328.5159109265965</v>
      </c>
      <c r="J124" s="21">
        <v>2146.2257626808373</v>
      </c>
      <c r="K124" s="22">
        <v>10.851000000000001</v>
      </c>
      <c r="L124" s="10">
        <v>0.81299999999999994</v>
      </c>
      <c r="M124" s="22">
        <v>4.5330000000000004</v>
      </c>
    </row>
    <row r="125" spans="1:13" x14ac:dyDescent="0.25">
      <c r="A125" s="9">
        <v>72</v>
      </c>
      <c r="B125" s="20">
        <v>41340</v>
      </c>
      <c r="C125" s="13">
        <f t="shared" si="5"/>
        <v>74.007833333333338</v>
      </c>
      <c r="D125" s="13">
        <f t="shared" si="6"/>
        <v>19.213666666666668</v>
      </c>
      <c r="E125" s="6"/>
      <c r="F125" s="21">
        <v>20</v>
      </c>
      <c r="G125" s="10">
        <v>35.0764</v>
      </c>
      <c r="H125" s="10">
        <v>3.3927</v>
      </c>
      <c r="I125" s="21">
        <v>2330.1260231276087</v>
      </c>
      <c r="J125" s="21">
        <v>2145.3006336495919</v>
      </c>
      <c r="K125" s="22">
        <v>10.792</v>
      </c>
      <c r="L125" s="10">
        <v>0.81100000000000005</v>
      </c>
      <c r="M125" s="22">
        <v>4.5519999999999996</v>
      </c>
    </row>
    <row r="126" spans="1:13" x14ac:dyDescent="0.25">
      <c r="A126" s="9">
        <v>72</v>
      </c>
      <c r="B126" s="20">
        <v>41340</v>
      </c>
      <c r="C126" s="13">
        <f t="shared" si="5"/>
        <v>74.007833333333338</v>
      </c>
      <c r="D126" s="13">
        <f t="shared" si="6"/>
        <v>19.213666666666668</v>
      </c>
      <c r="E126" s="6"/>
      <c r="F126" s="21">
        <v>30</v>
      </c>
      <c r="G126" s="10">
        <v>35.076999999999998</v>
      </c>
      <c r="H126" s="10">
        <v>3.3932000000000002</v>
      </c>
      <c r="I126" s="21">
        <v>2329.8829873236823</v>
      </c>
      <c r="J126" s="21">
        <v>2146.0785830622303</v>
      </c>
      <c r="K126" s="22">
        <v>10.81</v>
      </c>
      <c r="L126" s="10">
        <v>0.78100000000000003</v>
      </c>
      <c r="M126" s="22">
        <v>4.524</v>
      </c>
    </row>
    <row r="127" spans="1:13" x14ac:dyDescent="0.25">
      <c r="A127" s="9">
        <v>72</v>
      </c>
      <c r="B127" s="20">
        <v>41340</v>
      </c>
      <c r="C127" s="13">
        <f t="shared" si="5"/>
        <v>74.007833333333338</v>
      </c>
      <c r="D127" s="13">
        <f t="shared" si="6"/>
        <v>19.213666666666668</v>
      </c>
      <c r="E127" s="6"/>
      <c r="F127" s="21">
        <v>50</v>
      </c>
      <c r="G127" s="10">
        <v>35.077199999999998</v>
      </c>
      <c r="H127" s="10">
        <v>3.3931</v>
      </c>
      <c r="I127" s="21">
        <v>2331.4627200492037</v>
      </c>
      <c r="J127" s="21">
        <v>2141.8103741226187</v>
      </c>
      <c r="K127" s="22">
        <v>10.818</v>
      </c>
      <c r="L127" s="10">
        <v>0.80600000000000005</v>
      </c>
      <c r="M127" s="22">
        <v>4.54</v>
      </c>
    </row>
    <row r="128" spans="1:13" x14ac:dyDescent="0.25">
      <c r="A128" s="9">
        <v>72</v>
      </c>
      <c r="B128" s="20">
        <v>41340</v>
      </c>
      <c r="C128" s="13">
        <f t="shared" si="5"/>
        <v>74.007833333333338</v>
      </c>
      <c r="D128" s="13">
        <f t="shared" si="6"/>
        <v>19.213666666666668</v>
      </c>
      <c r="E128" s="6"/>
      <c r="F128" s="21">
        <v>74</v>
      </c>
      <c r="G128" s="10">
        <v>35.077199999999998</v>
      </c>
      <c r="H128" s="10">
        <v>3.4016999999999999</v>
      </c>
      <c r="I128" s="21">
        <v>2327.341237874286</v>
      </c>
      <c r="J128" s="21">
        <v>2146.2152498509367</v>
      </c>
      <c r="K128" s="22">
        <v>10.752000000000001</v>
      </c>
      <c r="L128" s="10">
        <v>0.77700000000000002</v>
      </c>
      <c r="M128" s="22">
        <v>4.548</v>
      </c>
    </row>
    <row r="129" spans="1:13" x14ac:dyDescent="0.25">
      <c r="A129" s="9">
        <v>72</v>
      </c>
      <c r="B129" s="20">
        <v>41340</v>
      </c>
      <c r="C129" s="13">
        <f t="shared" si="5"/>
        <v>74.007833333333338</v>
      </c>
      <c r="D129" s="13">
        <f t="shared" si="6"/>
        <v>19.213666666666668</v>
      </c>
      <c r="E129" s="6"/>
      <c r="F129" s="21">
        <v>99</v>
      </c>
      <c r="G129" s="10">
        <v>35.0762</v>
      </c>
      <c r="H129" s="10">
        <v>3.4028</v>
      </c>
      <c r="I129" s="21">
        <v>2330.4196913906862</v>
      </c>
      <c r="J129" s="21">
        <v>2145.7526853353138</v>
      </c>
      <c r="K129" s="22">
        <v>10.897</v>
      </c>
      <c r="L129" s="10">
        <v>0.80800000000000005</v>
      </c>
      <c r="M129" s="22">
        <v>4.5359999999999996</v>
      </c>
    </row>
    <row r="130" spans="1:13" x14ac:dyDescent="0.25">
      <c r="A130" s="9">
        <v>72</v>
      </c>
      <c r="B130" s="20">
        <v>41340</v>
      </c>
      <c r="C130" s="13">
        <f t="shared" si="5"/>
        <v>74.007833333333338</v>
      </c>
      <c r="D130" s="13">
        <f t="shared" si="6"/>
        <v>19.213666666666668</v>
      </c>
      <c r="E130" s="6"/>
      <c r="F130" s="21">
        <v>131</v>
      </c>
      <c r="G130" s="10">
        <v>35.076599999999999</v>
      </c>
      <c r="H130" s="10">
        <v>3.4068999999999998</v>
      </c>
      <c r="I130" s="21">
        <v>2329.1741328955636</v>
      </c>
      <c r="J130" s="21">
        <v>2147.4662766090987</v>
      </c>
      <c r="K130" s="22">
        <v>10.782999999999999</v>
      </c>
      <c r="L130" s="10">
        <v>0.80900000000000005</v>
      </c>
      <c r="M130" s="22">
        <v>4.5259999999999998</v>
      </c>
    </row>
    <row r="131" spans="1:13" x14ac:dyDescent="0.25">
      <c r="A131" s="9">
        <v>73</v>
      </c>
      <c r="B131" s="20">
        <v>41340</v>
      </c>
      <c r="C131" s="13">
        <f>74+9.87/60</f>
        <v>74.164500000000004</v>
      </c>
      <c r="D131" s="13">
        <f>19+11.28/60</f>
        <v>19.187999999999999</v>
      </c>
      <c r="E131" s="6"/>
      <c r="F131" s="21">
        <v>10</v>
      </c>
      <c r="G131" s="10">
        <v>34.936799999999998</v>
      </c>
      <c r="H131" s="10">
        <v>1.5521</v>
      </c>
      <c r="I131" s="21">
        <v>2322.8278488374717</v>
      </c>
      <c r="J131" s="21">
        <v>2148.7815342716617</v>
      </c>
      <c r="K131" s="22">
        <v>11.83</v>
      </c>
      <c r="L131" s="10">
        <v>0.87</v>
      </c>
      <c r="M131" s="22">
        <v>5.42</v>
      </c>
    </row>
    <row r="132" spans="1:13" x14ac:dyDescent="0.25">
      <c r="A132" s="9">
        <v>73</v>
      </c>
      <c r="B132" s="20">
        <v>41340</v>
      </c>
      <c r="C132" s="13">
        <f t="shared" ref="C132:C134" si="7">74+9.87/60</f>
        <v>74.164500000000004</v>
      </c>
      <c r="D132" s="13">
        <f t="shared" ref="D132:D134" si="8">19+11.28/60</f>
        <v>19.187999999999999</v>
      </c>
      <c r="E132" s="6"/>
      <c r="F132" s="21">
        <v>22</v>
      </c>
      <c r="G132" s="10">
        <v>34.931100000000001</v>
      </c>
      <c r="H132" s="10">
        <v>1.5287999999999999</v>
      </c>
      <c r="I132" s="21">
        <v>2322.1088419043649</v>
      </c>
      <c r="J132" s="21">
        <v>2152.2310775952283</v>
      </c>
      <c r="K132" s="22">
        <v>8.7100000000000009</v>
      </c>
      <c r="L132" s="10">
        <v>0.67</v>
      </c>
      <c r="M132" s="22">
        <v>3.54</v>
      </c>
    </row>
    <row r="133" spans="1:13" x14ac:dyDescent="0.25">
      <c r="A133" s="9">
        <v>73</v>
      </c>
      <c r="B133" s="20">
        <v>41340</v>
      </c>
      <c r="C133" s="13">
        <f t="shared" si="7"/>
        <v>74.164500000000004</v>
      </c>
      <c r="D133" s="13">
        <f t="shared" si="8"/>
        <v>19.187999999999999</v>
      </c>
      <c r="E133" s="6"/>
      <c r="F133" s="21">
        <v>28</v>
      </c>
      <c r="G133" s="10">
        <v>34.929400000000001</v>
      </c>
      <c r="H133" s="10">
        <v>1.5217000000000001</v>
      </c>
      <c r="I133" s="21">
        <v>2318.9796427166193</v>
      </c>
      <c r="J133" s="21">
        <v>2149.7490891063203</v>
      </c>
      <c r="K133" s="22">
        <v>7.5</v>
      </c>
      <c r="L133" s="10">
        <v>0.61</v>
      </c>
      <c r="M133" s="22">
        <v>3.14</v>
      </c>
    </row>
    <row r="134" spans="1:13" x14ac:dyDescent="0.25">
      <c r="A134" s="9">
        <v>73</v>
      </c>
      <c r="B134" s="20">
        <v>41340</v>
      </c>
      <c r="C134" s="13">
        <f t="shared" si="7"/>
        <v>74.164500000000004</v>
      </c>
      <c r="D134" s="13">
        <f t="shared" si="8"/>
        <v>19.187999999999999</v>
      </c>
      <c r="E134" s="6"/>
      <c r="F134" s="21">
        <v>53</v>
      </c>
      <c r="G134" s="10">
        <v>34.931899999999999</v>
      </c>
      <c r="H134" s="10">
        <v>1.5456000000000001</v>
      </c>
      <c r="I134" s="21">
        <v>2323.081020292791</v>
      </c>
      <c r="J134" s="21">
        <v>2153.8401633528674</v>
      </c>
      <c r="K134" s="22">
        <v>4.75</v>
      </c>
      <c r="L134" s="10">
        <v>0.47</v>
      </c>
      <c r="M134" s="22">
        <v>2.29</v>
      </c>
    </row>
    <row r="135" spans="1:13" x14ac:dyDescent="0.25">
      <c r="A135" s="9">
        <v>630</v>
      </c>
      <c r="B135" s="20">
        <v>41501</v>
      </c>
      <c r="C135" s="10">
        <v>70.67</v>
      </c>
      <c r="D135" s="10">
        <v>19.97</v>
      </c>
      <c r="E135" s="6"/>
      <c r="F135" s="21">
        <v>153</v>
      </c>
      <c r="G135" s="10">
        <v>34.966999999999999</v>
      </c>
      <c r="H135" s="10">
        <v>6.3220000000000001</v>
      </c>
      <c r="I135" s="21">
        <v>2328.972951153562</v>
      </c>
      <c r="J135" s="21">
        <v>2134.6016313136352</v>
      </c>
      <c r="K135" s="22">
        <v>2.2400000000000002</v>
      </c>
      <c r="L135" s="10">
        <v>0.33</v>
      </c>
      <c r="M135" s="22">
        <v>1.2</v>
      </c>
    </row>
    <row r="136" spans="1:13" x14ac:dyDescent="0.25">
      <c r="A136" s="9">
        <v>630</v>
      </c>
      <c r="B136" s="20">
        <v>41501</v>
      </c>
      <c r="C136" s="10">
        <v>70.67</v>
      </c>
      <c r="D136" s="10">
        <v>19.97</v>
      </c>
      <c r="E136" s="6"/>
      <c r="F136" s="21">
        <v>127</v>
      </c>
      <c r="G136" s="10">
        <v>34.741</v>
      </c>
      <c r="H136" s="10">
        <v>7.657</v>
      </c>
      <c r="I136" s="21">
        <v>2311.643703866278</v>
      </c>
      <c r="J136" s="21">
        <v>2143.7993580554999</v>
      </c>
      <c r="K136" s="22">
        <v>0.45</v>
      </c>
      <c r="L136" s="10">
        <v>0.21</v>
      </c>
      <c r="M136" s="22">
        <v>0.6</v>
      </c>
    </row>
    <row r="137" spans="1:13" x14ac:dyDescent="0.25">
      <c r="A137" s="9">
        <v>630</v>
      </c>
      <c r="B137" s="20">
        <v>41501</v>
      </c>
      <c r="C137" s="10">
        <v>70.67</v>
      </c>
      <c r="D137" s="10">
        <v>19.97</v>
      </c>
      <c r="E137" s="6"/>
      <c r="F137" s="21">
        <v>100</v>
      </c>
      <c r="G137" s="10">
        <v>34.621000000000002</v>
      </c>
      <c r="H137" s="10">
        <v>7.86</v>
      </c>
      <c r="I137" s="21">
        <v>2308.9274903869791</v>
      </c>
      <c r="J137" s="21">
        <v>2130.7967085246555</v>
      </c>
      <c r="K137" s="22">
        <v>0.19</v>
      </c>
      <c r="L137" s="10">
        <v>0.19</v>
      </c>
      <c r="M137" s="22">
        <v>0.48</v>
      </c>
    </row>
    <row r="138" spans="1:13" x14ac:dyDescent="0.25">
      <c r="A138" s="9">
        <v>630</v>
      </c>
      <c r="B138" s="20">
        <v>41501</v>
      </c>
      <c r="C138" s="10">
        <v>70.67</v>
      </c>
      <c r="D138" s="10">
        <v>19.97</v>
      </c>
      <c r="E138" s="6"/>
      <c r="F138" s="21">
        <v>75</v>
      </c>
      <c r="G138" s="10">
        <v>34.220999999999997</v>
      </c>
      <c r="H138" s="10">
        <v>8.5790000000000006</v>
      </c>
      <c r="I138" s="21">
        <v>2294.0515972100288</v>
      </c>
      <c r="J138" s="21">
        <v>2113.4898025054899</v>
      </c>
      <c r="K138" s="22">
        <v>0.02</v>
      </c>
      <c r="L138" s="10">
        <v>0.12</v>
      </c>
      <c r="M138" s="22">
        <v>0.19</v>
      </c>
    </row>
    <row r="139" spans="1:13" x14ac:dyDescent="0.25">
      <c r="A139" s="9">
        <v>630</v>
      </c>
      <c r="B139" s="20">
        <v>41501</v>
      </c>
      <c r="C139" s="10">
        <v>70.67</v>
      </c>
      <c r="D139" s="10">
        <v>19.97</v>
      </c>
      <c r="E139" s="6"/>
      <c r="F139" s="21">
        <v>50</v>
      </c>
      <c r="G139" s="10">
        <v>33.94</v>
      </c>
      <c r="H139" s="10">
        <v>9.2439999999999998</v>
      </c>
      <c r="I139" s="21">
        <v>2294.4312829651999</v>
      </c>
      <c r="J139" s="21">
        <v>2084.9578749251345</v>
      </c>
      <c r="K139" s="22">
        <v>0.02</v>
      </c>
      <c r="L139" s="10">
        <v>0.11</v>
      </c>
      <c r="M139" s="22">
        <v>0.18</v>
      </c>
    </row>
    <row r="140" spans="1:13" x14ac:dyDescent="0.25">
      <c r="A140" s="9">
        <v>630</v>
      </c>
      <c r="B140" s="20">
        <v>41501</v>
      </c>
      <c r="C140" s="10">
        <v>70.67</v>
      </c>
      <c r="D140" s="10">
        <v>19.97</v>
      </c>
      <c r="E140" s="6"/>
      <c r="F140" s="21">
        <v>30</v>
      </c>
      <c r="G140" s="10">
        <v>33.753</v>
      </c>
      <c r="H140" s="10">
        <v>10.443</v>
      </c>
      <c r="I140" s="21">
        <v>2277.2188620641218</v>
      </c>
      <c r="J140" s="21">
        <v>2061.2594975544025</v>
      </c>
      <c r="K140" s="22">
        <v>12.67</v>
      </c>
      <c r="L140" s="10">
        <v>0.94</v>
      </c>
      <c r="M140" s="22"/>
    </row>
    <row r="141" spans="1:13" x14ac:dyDescent="0.25">
      <c r="A141" s="9">
        <v>630</v>
      </c>
      <c r="B141" s="20">
        <v>41501</v>
      </c>
      <c r="C141" s="10">
        <v>70.67</v>
      </c>
      <c r="D141" s="10">
        <v>19.97</v>
      </c>
      <c r="E141" s="6"/>
      <c r="F141" s="21">
        <v>21</v>
      </c>
      <c r="G141" s="10">
        <v>33.729999999999997</v>
      </c>
      <c r="H141" s="10">
        <v>10.579000000000001</v>
      </c>
      <c r="I141" s="21">
        <v>2273.4901532377007</v>
      </c>
      <c r="J141" s="21">
        <v>2057.9239484428031</v>
      </c>
      <c r="K141" s="22">
        <v>12.31</v>
      </c>
      <c r="L141" s="10">
        <v>0.87</v>
      </c>
      <c r="M141" s="22">
        <v>4.96</v>
      </c>
    </row>
    <row r="142" spans="1:13" x14ac:dyDescent="0.25">
      <c r="A142" s="9">
        <v>630</v>
      </c>
      <c r="B142" s="20">
        <v>41501</v>
      </c>
      <c r="C142" s="10">
        <v>70.67</v>
      </c>
      <c r="D142" s="10">
        <v>19.97</v>
      </c>
      <c r="E142" s="6"/>
      <c r="F142" s="21">
        <v>12</v>
      </c>
      <c r="G142" s="10">
        <v>33.578000000000003</v>
      </c>
      <c r="H142" s="10">
        <v>11.361000000000001</v>
      </c>
      <c r="I142" s="21">
        <v>2263.4236129595811</v>
      </c>
      <c r="J142" s="21">
        <v>2034.8846915552006</v>
      </c>
      <c r="K142" s="22">
        <v>11.82</v>
      </c>
      <c r="L142" s="10">
        <v>0.85</v>
      </c>
      <c r="M142" s="22">
        <v>4.26</v>
      </c>
    </row>
    <row r="143" spans="1:13" x14ac:dyDescent="0.25">
      <c r="A143" s="9">
        <v>630</v>
      </c>
      <c r="B143" s="20">
        <v>41501</v>
      </c>
      <c r="C143" s="10">
        <v>70.67</v>
      </c>
      <c r="D143" s="10">
        <v>19.97</v>
      </c>
      <c r="E143" s="6"/>
      <c r="F143" s="21">
        <v>4</v>
      </c>
      <c r="G143" s="10">
        <v>33.380000000000003</v>
      </c>
      <c r="H143" s="10">
        <v>11.84</v>
      </c>
      <c r="I143" s="21">
        <v>2251.0497515538855</v>
      </c>
      <c r="J143" s="21">
        <v>2028.0538065482133</v>
      </c>
      <c r="K143" s="22">
        <v>11.66</v>
      </c>
      <c r="L143" s="10">
        <v>0.83</v>
      </c>
      <c r="M143" s="22">
        <v>4.2300000000000004</v>
      </c>
    </row>
    <row r="144" spans="1:13" x14ac:dyDescent="0.25">
      <c r="A144" s="9">
        <v>640</v>
      </c>
      <c r="B144" s="20">
        <v>41502</v>
      </c>
      <c r="C144" s="10">
        <v>72.75</v>
      </c>
      <c r="D144" s="10">
        <v>19.52</v>
      </c>
      <c r="E144" s="6"/>
      <c r="F144" s="21">
        <v>398</v>
      </c>
      <c r="G144" s="10">
        <v>35.088000000000001</v>
      </c>
      <c r="H144" s="10">
        <v>3.3780000000000001</v>
      </c>
      <c r="I144" s="21">
        <v>2318.1518242362249</v>
      </c>
      <c r="J144" s="21">
        <v>2172.7522864856242</v>
      </c>
      <c r="K144" s="22">
        <v>11.27</v>
      </c>
      <c r="L144" s="10">
        <v>0.81</v>
      </c>
      <c r="M144" s="22">
        <v>4.2300000000000004</v>
      </c>
    </row>
    <row r="145" spans="1:13" x14ac:dyDescent="0.25">
      <c r="A145" s="9">
        <v>640</v>
      </c>
      <c r="B145" s="20">
        <v>41502</v>
      </c>
      <c r="C145" s="10">
        <v>72.75</v>
      </c>
      <c r="D145" s="10">
        <v>19.52</v>
      </c>
      <c r="E145" s="6"/>
      <c r="F145" s="21">
        <v>298</v>
      </c>
      <c r="G145" s="10">
        <v>35.125999999999998</v>
      </c>
      <c r="H145" s="10">
        <v>4.9770000000000003</v>
      </c>
      <c r="I145" s="21">
        <v>2325.0845273791283</v>
      </c>
      <c r="J145" s="21">
        <v>2141.897719166423</v>
      </c>
      <c r="K145" s="22">
        <v>11.35</v>
      </c>
      <c r="L145" s="10">
        <v>0.82</v>
      </c>
      <c r="M145" s="22">
        <v>4.38</v>
      </c>
    </row>
    <row r="146" spans="1:13" x14ac:dyDescent="0.25">
      <c r="A146" s="9">
        <v>640</v>
      </c>
      <c r="B146" s="20">
        <v>41502</v>
      </c>
      <c r="C146" s="10">
        <v>72.75</v>
      </c>
      <c r="D146" s="10">
        <v>19.52</v>
      </c>
      <c r="E146" s="6"/>
      <c r="F146" s="21">
        <v>248</v>
      </c>
      <c r="G146" s="10">
        <v>35.11</v>
      </c>
      <c r="H146" s="10">
        <v>5.1760000000000002</v>
      </c>
      <c r="I146" s="21">
        <v>2323.7018815275942</v>
      </c>
      <c r="J146" s="21">
        <v>2155.5986638395352</v>
      </c>
      <c r="K146" s="22">
        <v>11.01</v>
      </c>
      <c r="L146" s="10">
        <v>0.8</v>
      </c>
      <c r="M146" s="22">
        <v>4.21</v>
      </c>
    </row>
    <row r="147" spans="1:13" x14ac:dyDescent="0.25">
      <c r="A147" s="9">
        <v>640</v>
      </c>
      <c r="B147" s="20">
        <v>41502</v>
      </c>
      <c r="C147" s="10">
        <v>72.75</v>
      </c>
      <c r="D147" s="10">
        <v>19.52</v>
      </c>
      <c r="E147" s="6"/>
      <c r="F147" s="21">
        <v>199</v>
      </c>
      <c r="G147" s="10">
        <v>35.113</v>
      </c>
      <c r="H147" s="10">
        <v>5.468</v>
      </c>
      <c r="I147" s="21">
        <v>2318.541301940882</v>
      </c>
      <c r="J147" s="21">
        <v>2154.0020497479854</v>
      </c>
      <c r="K147" s="22">
        <v>10.15</v>
      </c>
      <c r="L147" s="10">
        <v>0.76</v>
      </c>
      <c r="M147" s="22">
        <v>3.89</v>
      </c>
    </row>
    <row r="148" spans="1:13" x14ac:dyDescent="0.25">
      <c r="A148" s="9">
        <v>640</v>
      </c>
      <c r="B148" s="20">
        <v>41502</v>
      </c>
      <c r="C148" s="10">
        <v>72.75</v>
      </c>
      <c r="D148" s="10">
        <v>19.52</v>
      </c>
      <c r="E148" s="6"/>
      <c r="F148" s="21">
        <v>149</v>
      </c>
      <c r="G148" s="10">
        <v>35.118000000000002</v>
      </c>
      <c r="H148" s="10">
        <v>5.8460000000000001</v>
      </c>
      <c r="I148" s="21">
        <v>2329.3882560155939</v>
      </c>
      <c r="J148" s="21">
        <v>2140.5505760266778</v>
      </c>
      <c r="K148" s="22">
        <v>1.42</v>
      </c>
      <c r="L148" s="10">
        <v>0.22</v>
      </c>
      <c r="M148" s="22">
        <v>1.1000000000000001</v>
      </c>
    </row>
    <row r="149" spans="1:13" x14ac:dyDescent="0.25">
      <c r="A149" s="9">
        <v>640</v>
      </c>
      <c r="B149" s="20">
        <v>41502</v>
      </c>
      <c r="C149" s="10">
        <v>72.75</v>
      </c>
      <c r="D149" s="10">
        <v>19.52</v>
      </c>
      <c r="E149" s="6"/>
      <c r="F149" s="21">
        <v>99</v>
      </c>
      <c r="G149" s="10">
        <v>35.137</v>
      </c>
      <c r="H149" s="10">
        <v>6.3819999999999997</v>
      </c>
      <c r="I149" s="21">
        <v>2322.1439707089644</v>
      </c>
      <c r="J149" s="21">
        <v>2154.25152069979</v>
      </c>
      <c r="K149" s="22">
        <v>0.01</v>
      </c>
      <c r="L149" s="10">
        <v>0.09</v>
      </c>
      <c r="M149" s="22">
        <v>0.59</v>
      </c>
    </row>
    <row r="150" spans="1:13" x14ac:dyDescent="0.25">
      <c r="A150" s="9">
        <v>640</v>
      </c>
      <c r="B150" s="20">
        <v>41502</v>
      </c>
      <c r="C150" s="10">
        <v>72.75</v>
      </c>
      <c r="D150" s="10">
        <v>19.52</v>
      </c>
      <c r="E150" s="6"/>
      <c r="F150" s="21">
        <v>74</v>
      </c>
      <c r="G150" s="10">
        <v>35.115000000000002</v>
      </c>
      <c r="H150" s="10">
        <v>6.6289999999999996</v>
      </c>
      <c r="I150" s="21">
        <v>2326.5450687715938</v>
      </c>
      <c r="J150" s="21">
        <v>2145.1508203779554</v>
      </c>
      <c r="K150" s="22">
        <v>0.02</v>
      </c>
      <c r="L150" s="10">
        <v>0.09</v>
      </c>
      <c r="M150" s="22">
        <v>0.67</v>
      </c>
    </row>
    <row r="151" spans="1:13" x14ac:dyDescent="0.25">
      <c r="A151" s="9">
        <v>640</v>
      </c>
      <c r="B151" s="20">
        <v>41502</v>
      </c>
      <c r="C151" s="10">
        <v>72.75</v>
      </c>
      <c r="D151" s="10">
        <v>19.52</v>
      </c>
      <c r="E151" s="6"/>
      <c r="F151" s="21">
        <v>48</v>
      </c>
      <c r="G151" s="10">
        <v>35.049999999999997</v>
      </c>
      <c r="H151" s="10">
        <v>6.9660000000000002</v>
      </c>
      <c r="I151" s="21">
        <v>2327.7329757707994</v>
      </c>
      <c r="J151" s="21">
        <v>2125.8118321940583</v>
      </c>
      <c r="K151" s="22">
        <v>0.01</v>
      </c>
      <c r="L151" s="10">
        <v>7.0000000000000007E-2</v>
      </c>
      <c r="M151" s="22">
        <v>0.65</v>
      </c>
    </row>
    <row r="152" spans="1:13" x14ac:dyDescent="0.25">
      <c r="A152" s="9">
        <v>640</v>
      </c>
      <c r="B152" s="20">
        <v>41502</v>
      </c>
      <c r="C152" s="10">
        <v>72.75</v>
      </c>
      <c r="D152" s="10">
        <v>19.52</v>
      </c>
      <c r="E152" s="6"/>
      <c r="F152" s="21">
        <v>28</v>
      </c>
      <c r="G152" s="10">
        <v>34.901000000000003</v>
      </c>
      <c r="H152" s="10">
        <v>8.9079999999999995</v>
      </c>
      <c r="I152" s="21">
        <v>2302.8064026727193</v>
      </c>
      <c r="J152" s="21">
        <v>2081.3860450966836</v>
      </c>
      <c r="K152" s="22">
        <v>0.9</v>
      </c>
      <c r="L152" s="10">
        <v>0.32</v>
      </c>
      <c r="M152" s="22">
        <v>1.58</v>
      </c>
    </row>
    <row r="153" spans="1:13" x14ac:dyDescent="0.25">
      <c r="A153" s="9">
        <v>640</v>
      </c>
      <c r="B153" s="20">
        <v>41502</v>
      </c>
      <c r="C153" s="10">
        <v>72.75</v>
      </c>
      <c r="D153" s="10">
        <v>19.52</v>
      </c>
      <c r="E153" s="6"/>
      <c r="F153" s="21">
        <v>19</v>
      </c>
      <c r="G153" s="10">
        <v>34.874000000000002</v>
      </c>
      <c r="H153" s="10">
        <v>10.384</v>
      </c>
      <c r="J153" s="21">
        <v>2062.2067183219406</v>
      </c>
      <c r="K153" s="22">
        <v>0.86</v>
      </c>
      <c r="L153" s="10">
        <v>0.32</v>
      </c>
      <c r="M153" s="22">
        <v>1.62</v>
      </c>
    </row>
    <row r="154" spans="1:13" x14ac:dyDescent="0.25">
      <c r="A154" s="9">
        <v>640</v>
      </c>
      <c r="B154" s="20">
        <v>41502</v>
      </c>
      <c r="C154" s="10">
        <v>72.75</v>
      </c>
      <c r="D154" s="10">
        <v>19.52</v>
      </c>
      <c r="E154" s="6"/>
      <c r="F154" s="21">
        <v>9</v>
      </c>
      <c r="G154" s="10">
        <v>34.835999999999999</v>
      </c>
      <c r="H154" s="10">
        <v>10.41</v>
      </c>
      <c r="I154" s="21">
        <v>2283.9264709394465</v>
      </c>
      <c r="J154" s="21">
        <v>2060.9493847248455</v>
      </c>
      <c r="K154" s="22">
        <v>0.83</v>
      </c>
      <c r="L154" s="10">
        <v>0.32</v>
      </c>
      <c r="M154" s="22">
        <v>1.59</v>
      </c>
    </row>
    <row r="155" spans="1:13" x14ac:dyDescent="0.25">
      <c r="A155" s="9">
        <v>640</v>
      </c>
      <c r="B155" s="20">
        <v>41502</v>
      </c>
      <c r="C155" s="10">
        <v>72.75</v>
      </c>
      <c r="D155" s="10">
        <v>19.52</v>
      </c>
      <c r="E155" s="6"/>
      <c r="F155" s="21">
        <v>5</v>
      </c>
      <c r="G155" s="10">
        <v>34.837000000000003</v>
      </c>
      <c r="H155" s="10">
        <v>10.419</v>
      </c>
      <c r="J155" s="21">
        <v>2069.8205717710189</v>
      </c>
      <c r="K155" s="22">
        <v>0.27</v>
      </c>
      <c r="L155" s="10">
        <v>0.23</v>
      </c>
      <c r="M155" s="22">
        <v>1.1299999999999999</v>
      </c>
    </row>
    <row r="156" spans="1:13" x14ac:dyDescent="0.25">
      <c r="A156" s="9">
        <v>647</v>
      </c>
      <c r="B156" s="20">
        <v>41502</v>
      </c>
      <c r="C156" s="10">
        <v>74.17</v>
      </c>
      <c r="D156" s="10">
        <v>19.190000000000001</v>
      </c>
      <c r="E156" s="6"/>
      <c r="F156" s="21">
        <v>65</v>
      </c>
      <c r="G156" s="10">
        <v>34.670999999999999</v>
      </c>
      <c r="H156" s="10">
        <v>3.5459999999999998</v>
      </c>
      <c r="I156" s="21">
        <v>2289.5392896360659</v>
      </c>
      <c r="J156" s="21">
        <v>2095.0709595752755</v>
      </c>
      <c r="K156" s="22">
        <v>0.04</v>
      </c>
      <c r="L156" s="10">
        <v>0.19</v>
      </c>
      <c r="M156" s="22">
        <v>1.07</v>
      </c>
    </row>
    <row r="157" spans="1:13" x14ac:dyDescent="0.25">
      <c r="A157" s="9">
        <v>647</v>
      </c>
      <c r="B157" s="20">
        <v>41502</v>
      </c>
      <c r="C157" s="10">
        <v>74.17</v>
      </c>
      <c r="D157" s="10">
        <v>19.190000000000001</v>
      </c>
      <c r="E157" s="6"/>
      <c r="F157" s="21">
        <v>50</v>
      </c>
      <c r="G157" s="10">
        <v>34.670999999999999</v>
      </c>
      <c r="H157" s="10">
        <v>3.544</v>
      </c>
      <c r="I157" s="21">
        <v>2292.3513340162631</v>
      </c>
      <c r="J157" s="21">
        <v>2091.9756143792042</v>
      </c>
      <c r="K157" s="22">
        <v>0</v>
      </c>
      <c r="L157" s="10">
        <v>0.17</v>
      </c>
      <c r="M157" s="22">
        <v>0.93</v>
      </c>
    </row>
    <row r="158" spans="1:13" x14ac:dyDescent="0.25">
      <c r="A158" s="9">
        <v>647</v>
      </c>
      <c r="B158" s="20">
        <v>41502</v>
      </c>
      <c r="C158" s="10">
        <v>74.17</v>
      </c>
      <c r="D158" s="10">
        <v>19.190000000000001</v>
      </c>
      <c r="E158" s="6"/>
      <c r="F158" s="21">
        <v>29</v>
      </c>
      <c r="G158" s="10">
        <v>34.667999999999999</v>
      </c>
      <c r="H158" s="10">
        <v>3.5579999999999998</v>
      </c>
      <c r="I158" s="21">
        <v>2289.6463224671456</v>
      </c>
      <c r="J158" s="21">
        <v>2092.5329755720659</v>
      </c>
      <c r="K158" s="22">
        <v>9.6199999999999992</v>
      </c>
      <c r="L158" s="10">
        <v>0.8</v>
      </c>
      <c r="M158" s="22">
        <v>4.17</v>
      </c>
    </row>
    <row r="159" spans="1:13" x14ac:dyDescent="0.25">
      <c r="A159" s="9">
        <v>647</v>
      </c>
      <c r="B159" s="20">
        <v>41502</v>
      </c>
      <c r="C159" s="10">
        <v>74.17</v>
      </c>
      <c r="D159" s="10">
        <v>19.190000000000001</v>
      </c>
      <c r="E159" s="6"/>
      <c r="F159" s="21">
        <v>20</v>
      </c>
      <c r="G159" s="10">
        <v>34.634</v>
      </c>
      <c r="H159" s="10">
        <v>4.1769999999999996</v>
      </c>
      <c r="I159" s="21">
        <v>2283.1951618302223</v>
      </c>
      <c r="J159" s="21">
        <v>2077.4742704863534</v>
      </c>
      <c r="K159" s="22">
        <v>10.039999999999999</v>
      </c>
      <c r="L159" s="10">
        <v>0.8</v>
      </c>
      <c r="M159" s="22">
        <v>3.96</v>
      </c>
    </row>
    <row r="160" spans="1:13" x14ac:dyDescent="0.25">
      <c r="A160" s="9">
        <v>647</v>
      </c>
      <c r="B160" s="20">
        <v>41502</v>
      </c>
      <c r="C160" s="10">
        <v>74.17</v>
      </c>
      <c r="D160" s="10">
        <v>19.190000000000001</v>
      </c>
      <c r="E160" s="6"/>
      <c r="F160" s="21">
        <v>11</v>
      </c>
      <c r="G160" s="10">
        <v>34.621000000000002</v>
      </c>
      <c r="H160" s="10">
        <v>4.5529999999999999</v>
      </c>
      <c r="I160" s="21">
        <v>2286.8634688590614</v>
      </c>
      <c r="J160" s="21">
        <v>2075.7225638802165</v>
      </c>
      <c r="K160" s="22">
        <v>9.66</v>
      </c>
      <c r="L160" s="10">
        <v>0.77</v>
      </c>
      <c r="M160" s="22">
        <v>3.69</v>
      </c>
    </row>
    <row r="161" spans="1:13" x14ac:dyDescent="0.25">
      <c r="A161" s="9">
        <v>647</v>
      </c>
      <c r="B161" s="20">
        <v>41502</v>
      </c>
      <c r="C161" s="10">
        <v>74.17</v>
      </c>
      <c r="D161" s="10">
        <v>19.190000000000001</v>
      </c>
      <c r="E161" s="6"/>
      <c r="F161" s="21">
        <v>5</v>
      </c>
      <c r="G161" s="10">
        <v>34.619999999999997</v>
      </c>
      <c r="H161" s="10">
        <v>4.5979999999999999</v>
      </c>
      <c r="I161" s="21">
        <v>2286.4742585642243</v>
      </c>
      <c r="J161" s="21">
        <v>2073.761846826756</v>
      </c>
      <c r="K161" s="22">
        <v>7.33</v>
      </c>
      <c r="L161" s="10">
        <v>0.64</v>
      </c>
      <c r="M161" s="22">
        <v>2.94</v>
      </c>
    </row>
    <row r="162" spans="1:13" x14ac:dyDescent="0.25">
      <c r="A162" s="9">
        <v>277</v>
      </c>
      <c r="B162" s="20">
        <v>41785</v>
      </c>
      <c r="C162" s="10">
        <v>70.67</v>
      </c>
      <c r="D162" s="10">
        <v>19.97</v>
      </c>
      <c r="E162" s="9"/>
      <c r="F162" s="21">
        <v>150</v>
      </c>
      <c r="G162" s="10">
        <v>35.04</v>
      </c>
      <c r="H162" s="10">
        <v>6</v>
      </c>
      <c r="I162" s="9">
        <v>2317</v>
      </c>
      <c r="J162" s="9">
        <v>2153</v>
      </c>
      <c r="K162" s="22">
        <v>10.199999999999999</v>
      </c>
      <c r="L162" s="10">
        <v>0.8</v>
      </c>
      <c r="M162" s="22">
        <v>4.5999999999999996</v>
      </c>
    </row>
    <row r="163" spans="1:13" x14ac:dyDescent="0.25">
      <c r="A163" s="9">
        <v>277</v>
      </c>
      <c r="B163" s="20">
        <v>41785</v>
      </c>
      <c r="C163" s="10">
        <v>70.67</v>
      </c>
      <c r="D163" s="10">
        <v>19.97</v>
      </c>
      <c r="E163" s="9"/>
      <c r="F163" s="21">
        <v>100</v>
      </c>
      <c r="G163" s="10">
        <v>34.950000000000003</v>
      </c>
      <c r="H163" s="10">
        <v>6.1</v>
      </c>
      <c r="I163" s="9">
        <v>2314</v>
      </c>
      <c r="J163" s="9">
        <v>2150</v>
      </c>
      <c r="K163" s="22">
        <v>8.6999999999999993</v>
      </c>
      <c r="L163" s="10">
        <v>0.7</v>
      </c>
      <c r="M163" s="22">
        <v>4.0999999999999996</v>
      </c>
    </row>
    <row r="164" spans="1:13" x14ac:dyDescent="0.25">
      <c r="A164" s="9">
        <v>277</v>
      </c>
      <c r="B164" s="20">
        <v>41785</v>
      </c>
      <c r="C164" s="10">
        <v>70.67</v>
      </c>
      <c r="D164" s="10">
        <v>19.97</v>
      </c>
      <c r="E164" s="9"/>
      <c r="F164" s="21">
        <v>75</v>
      </c>
      <c r="G164" s="10">
        <v>34.9</v>
      </c>
      <c r="H164" s="10">
        <v>6.1</v>
      </c>
      <c r="I164" s="9">
        <v>2316</v>
      </c>
      <c r="J164" s="9">
        <v>2145</v>
      </c>
      <c r="K164" s="22">
        <v>8</v>
      </c>
      <c r="L164" s="10">
        <v>0.7</v>
      </c>
      <c r="M164" s="22">
        <v>3.9</v>
      </c>
    </row>
    <row r="165" spans="1:13" x14ac:dyDescent="0.25">
      <c r="A165" s="9">
        <v>277</v>
      </c>
      <c r="B165" s="20">
        <v>41785</v>
      </c>
      <c r="C165" s="10">
        <v>70.67</v>
      </c>
      <c r="D165" s="10">
        <v>19.97</v>
      </c>
      <c r="E165" s="9"/>
      <c r="F165" s="21">
        <v>50</v>
      </c>
      <c r="G165" s="10">
        <v>34.799999999999997</v>
      </c>
      <c r="H165" s="10">
        <v>6.1</v>
      </c>
      <c r="I165" s="9">
        <v>2313</v>
      </c>
      <c r="J165" s="9">
        <v>2134</v>
      </c>
      <c r="K165" s="22">
        <v>5.9</v>
      </c>
      <c r="L165" s="10">
        <v>0.6</v>
      </c>
      <c r="M165" s="22">
        <v>3.4</v>
      </c>
    </row>
    <row r="166" spans="1:13" x14ac:dyDescent="0.25">
      <c r="A166" s="9">
        <v>277</v>
      </c>
      <c r="B166" s="20">
        <v>41785</v>
      </c>
      <c r="C166" s="10">
        <v>70.67</v>
      </c>
      <c r="D166" s="10">
        <v>19.97</v>
      </c>
      <c r="E166" s="9"/>
      <c r="F166" s="21">
        <v>30</v>
      </c>
      <c r="G166" s="10">
        <v>34.729999999999997</v>
      </c>
      <c r="H166" s="10">
        <v>6.2</v>
      </c>
      <c r="I166" s="9">
        <v>2312</v>
      </c>
      <c r="J166" s="9">
        <v>2122</v>
      </c>
      <c r="K166" s="22">
        <v>4.5</v>
      </c>
      <c r="L166" s="10">
        <v>0.5</v>
      </c>
      <c r="M166" s="22">
        <v>3</v>
      </c>
    </row>
    <row r="167" spans="1:13" x14ac:dyDescent="0.25">
      <c r="A167" s="9">
        <v>277</v>
      </c>
      <c r="B167" s="20">
        <v>41785</v>
      </c>
      <c r="C167" s="10">
        <v>70.67</v>
      </c>
      <c r="D167" s="10">
        <v>19.97</v>
      </c>
      <c r="E167" s="9"/>
      <c r="F167" s="21">
        <v>20</v>
      </c>
      <c r="G167" s="10">
        <v>34.729999999999997</v>
      </c>
      <c r="H167" s="10">
        <v>6.2</v>
      </c>
      <c r="I167" s="9">
        <v>2313</v>
      </c>
      <c r="J167" s="9">
        <v>2123</v>
      </c>
      <c r="K167" s="22">
        <v>4.4000000000000004</v>
      </c>
      <c r="L167" s="10">
        <v>0.5</v>
      </c>
      <c r="M167" s="22">
        <v>3</v>
      </c>
    </row>
    <row r="168" spans="1:13" x14ac:dyDescent="0.25">
      <c r="A168" s="9">
        <v>277</v>
      </c>
      <c r="B168" s="20">
        <v>41785</v>
      </c>
      <c r="C168" s="10">
        <v>70.67</v>
      </c>
      <c r="D168" s="10">
        <v>19.97</v>
      </c>
      <c r="E168" s="9"/>
      <c r="F168" s="21">
        <v>10</v>
      </c>
      <c r="G168" s="10">
        <v>34.700000000000003</v>
      </c>
      <c r="H168" s="10">
        <v>6.3</v>
      </c>
      <c r="I168" s="9">
        <v>2311</v>
      </c>
      <c r="J168" s="9">
        <v>2120</v>
      </c>
      <c r="K168" s="22">
        <v>4</v>
      </c>
      <c r="L168" s="10">
        <v>0.5</v>
      </c>
      <c r="M168" s="22">
        <v>2.7</v>
      </c>
    </row>
    <row r="169" spans="1:13" x14ac:dyDescent="0.25">
      <c r="A169" s="9">
        <v>282</v>
      </c>
      <c r="B169" s="20">
        <v>41786</v>
      </c>
      <c r="C169" s="10">
        <v>71.5</v>
      </c>
      <c r="D169" s="10">
        <v>19.78</v>
      </c>
      <c r="E169" s="9"/>
      <c r="F169" s="21">
        <v>228</v>
      </c>
      <c r="G169" s="10">
        <v>35.11</v>
      </c>
      <c r="H169" s="10">
        <v>5.8</v>
      </c>
      <c r="I169" s="9">
        <v>2320</v>
      </c>
      <c r="J169" s="9">
        <v>2159</v>
      </c>
      <c r="K169" s="22">
        <v>10.4</v>
      </c>
      <c r="L169" s="10">
        <v>0.8</v>
      </c>
      <c r="M169" s="22">
        <v>4.5999999999999996</v>
      </c>
    </row>
    <row r="170" spans="1:13" x14ac:dyDescent="0.25">
      <c r="A170" s="9">
        <v>282</v>
      </c>
      <c r="B170" s="20">
        <v>41786</v>
      </c>
      <c r="C170" s="10">
        <v>71.5</v>
      </c>
      <c r="D170" s="10">
        <v>19.78</v>
      </c>
      <c r="E170" s="9"/>
      <c r="F170" s="21">
        <v>150</v>
      </c>
      <c r="G170" s="10">
        <v>35.08</v>
      </c>
      <c r="H170" s="10">
        <v>6.1</v>
      </c>
      <c r="I170" s="9">
        <v>2320</v>
      </c>
      <c r="J170" s="9">
        <v>2151</v>
      </c>
      <c r="K170" s="22">
        <v>9.9</v>
      </c>
      <c r="L170" s="10">
        <v>0.8</v>
      </c>
      <c r="M170" s="22">
        <v>4.4000000000000004</v>
      </c>
    </row>
    <row r="171" spans="1:13" x14ac:dyDescent="0.25">
      <c r="A171" s="9">
        <v>282</v>
      </c>
      <c r="B171" s="20">
        <v>41786</v>
      </c>
      <c r="C171" s="10">
        <v>71.5</v>
      </c>
      <c r="D171" s="10">
        <v>19.78</v>
      </c>
      <c r="E171" s="9"/>
      <c r="F171" s="21">
        <v>100</v>
      </c>
      <c r="G171" s="10">
        <v>35.04</v>
      </c>
      <c r="H171" s="10">
        <v>6.4</v>
      </c>
      <c r="I171" s="9">
        <v>2321</v>
      </c>
      <c r="J171" s="9">
        <v>2154</v>
      </c>
      <c r="K171" s="22">
        <v>10.3</v>
      </c>
      <c r="L171" s="10">
        <v>0.8</v>
      </c>
      <c r="M171" s="22">
        <v>4.5</v>
      </c>
    </row>
    <row r="172" spans="1:13" x14ac:dyDescent="0.25">
      <c r="A172" s="9">
        <v>282</v>
      </c>
      <c r="B172" s="20">
        <v>41786</v>
      </c>
      <c r="C172" s="10">
        <v>71.5</v>
      </c>
      <c r="D172" s="10">
        <v>19.78</v>
      </c>
      <c r="E172" s="9"/>
      <c r="F172" s="21">
        <v>75</v>
      </c>
      <c r="G172" s="10">
        <v>34.96</v>
      </c>
      <c r="H172" s="10">
        <v>6.2</v>
      </c>
      <c r="I172" s="9">
        <v>2319</v>
      </c>
      <c r="J172" s="9">
        <v>2147</v>
      </c>
      <c r="K172" s="22">
        <v>7.8</v>
      </c>
      <c r="L172" s="10">
        <v>0.7</v>
      </c>
      <c r="M172" s="22">
        <v>4</v>
      </c>
    </row>
    <row r="173" spans="1:13" x14ac:dyDescent="0.25">
      <c r="A173" s="9">
        <v>282</v>
      </c>
      <c r="B173" s="20">
        <v>41786</v>
      </c>
      <c r="C173" s="10">
        <v>71.5</v>
      </c>
      <c r="D173" s="10">
        <v>19.78</v>
      </c>
      <c r="E173" s="9"/>
      <c r="F173" s="21">
        <v>50</v>
      </c>
      <c r="G173" s="10">
        <v>34.950000000000003</v>
      </c>
      <c r="H173" s="10">
        <v>6.2</v>
      </c>
      <c r="I173" s="9">
        <v>2316</v>
      </c>
      <c r="J173" s="9">
        <v>2138</v>
      </c>
      <c r="K173" s="22">
        <v>7.3</v>
      </c>
      <c r="L173" s="10">
        <v>0.6</v>
      </c>
      <c r="M173" s="22">
        <v>3.8</v>
      </c>
    </row>
    <row r="174" spans="1:13" x14ac:dyDescent="0.25">
      <c r="A174" s="9">
        <v>282</v>
      </c>
      <c r="B174" s="20">
        <v>41786</v>
      </c>
      <c r="C174" s="10">
        <v>71.5</v>
      </c>
      <c r="D174" s="10">
        <v>19.78</v>
      </c>
      <c r="E174" s="9"/>
      <c r="F174" s="21">
        <v>30</v>
      </c>
      <c r="G174" s="10">
        <v>34.9</v>
      </c>
      <c r="H174" s="10">
        <v>6.2</v>
      </c>
      <c r="I174" s="9">
        <v>2319</v>
      </c>
      <c r="J174" s="9">
        <v>2132</v>
      </c>
      <c r="K174" s="22">
        <v>6.6</v>
      </c>
      <c r="L174" s="10">
        <v>0.6</v>
      </c>
      <c r="M174" s="22">
        <v>3.7</v>
      </c>
    </row>
    <row r="175" spans="1:13" x14ac:dyDescent="0.25">
      <c r="A175" s="9">
        <v>282</v>
      </c>
      <c r="B175" s="20">
        <v>41786</v>
      </c>
      <c r="C175" s="10">
        <v>71.5</v>
      </c>
      <c r="D175" s="10">
        <v>19.78</v>
      </c>
      <c r="E175" s="9"/>
      <c r="F175" s="21">
        <v>20</v>
      </c>
      <c r="G175" s="10">
        <v>34.86</v>
      </c>
      <c r="H175" s="10">
        <v>6.2</v>
      </c>
      <c r="I175" s="9">
        <v>2321</v>
      </c>
      <c r="J175" s="9">
        <v>2131</v>
      </c>
      <c r="K175" s="22">
        <v>5.4</v>
      </c>
      <c r="L175" s="10">
        <v>0.5</v>
      </c>
      <c r="M175" s="22">
        <v>3.6</v>
      </c>
    </row>
    <row r="176" spans="1:13" x14ac:dyDescent="0.25">
      <c r="A176" s="9">
        <v>282</v>
      </c>
      <c r="B176" s="20">
        <v>41786</v>
      </c>
      <c r="C176" s="10">
        <v>71.5</v>
      </c>
      <c r="D176" s="10">
        <v>19.78</v>
      </c>
      <c r="E176" s="9"/>
      <c r="F176" s="21">
        <v>10</v>
      </c>
      <c r="G176" s="10">
        <v>34.85</v>
      </c>
      <c r="H176" s="10">
        <v>6.2</v>
      </c>
      <c r="I176" s="9">
        <v>2316</v>
      </c>
      <c r="J176" s="9">
        <v>2126</v>
      </c>
      <c r="K176" s="22">
        <v>5.3</v>
      </c>
      <c r="L176" s="10">
        <v>0.5</v>
      </c>
      <c r="M176" s="22">
        <v>3.5</v>
      </c>
    </row>
    <row r="177" spans="1:13" x14ac:dyDescent="0.25">
      <c r="A177" s="9">
        <v>287</v>
      </c>
      <c r="B177" s="20">
        <v>41786</v>
      </c>
      <c r="C177" s="10">
        <v>72.75</v>
      </c>
      <c r="D177" s="10">
        <v>19.52</v>
      </c>
      <c r="E177" s="9"/>
      <c r="F177" s="21">
        <v>380</v>
      </c>
      <c r="G177" s="10">
        <v>35.07</v>
      </c>
      <c r="H177" s="10">
        <v>2.9</v>
      </c>
      <c r="I177" s="9">
        <v>2315</v>
      </c>
      <c r="J177" s="9">
        <v>2169</v>
      </c>
      <c r="K177" s="22">
        <v>10.5</v>
      </c>
      <c r="L177" s="10">
        <v>0.9</v>
      </c>
      <c r="M177" s="22">
        <v>5.2</v>
      </c>
    </row>
    <row r="178" spans="1:13" x14ac:dyDescent="0.25">
      <c r="A178" s="9">
        <v>287</v>
      </c>
      <c r="B178" s="20">
        <v>41786</v>
      </c>
      <c r="C178" s="10">
        <v>72.75</v>
      </c>
      <c r="D178" s="10">
        <v>19.52</v>
      </c>
      <c r="E178" s="9"/>
      <c r="F178" s="21">
        <v>300</v>
      </c>
      <c r="G178" s="10">
        <v>35.11</v>
      </c>
      <c r="H178" s="10">
        <v>3.8</v>
      </c>
      <c r="I178" s="9">
        <v>2317</v>
      </c>
      <c r="J178" s="9">
        <v>2159</v>
      </c>
      <c r="K178" s="22">
        <v>10.6</v>
      </c>
      <c r="L178" s="10">
        <v>0.8</v>
      </c>
      <c r="M178" s="22">
        <v>4.7</v>
      </c>
    </row>
    <row r="179" spans="1:13" x14ac:dyDescent="0.25">
      <c r="A179" s="9">
        <v>287</v>
      </c>
      <c r="B179" s="20">
        <v>41786</v>
      </c>
      <c r="C179" s="10">
        <v>72.75</v>
      </c>
      <c r="D179" s="10">
        <v>19.52</v>
      </c>
      <c r="E179" s="9"/>
      <c r="F179" s="21">
        <v>200</v>
      </c>
      <c r="G179" s="10">
        <v>35.14</v>
      </c>
      <c r="H179" s="10">
        <v>4.8</v>
      </c>
      <c r="I179" s="9">
        <v>2328</v>
      </c>
      <c r="J179" s="9">
        <v>2159</v>
      </c>
      <c r="K179" s="22">
        <v>10.3</v>
      </c>
      <c r="L179" s="10">
        <v>0.8</v>
      </c>
      <c r="M179" s="22">
        <v>4.7</v>
      </c>
    </row>
    <row r="180" spans="1:13" x14ac:dyDescent="0.25">
      <c r="A180" s="9">
        <v>287</v>
      </c>
      <c r="B180" s="20">
        <v>41786</v>
      </c>
      <c r="C180" s="10">
        <v>72.75</v>
      </c>
      <c r="D180" s="10">
        <v>19.52</v>
      </c>
      <c r="E180" s="9"/>
      <c r="F180" s="21">
        <v>150</v>
      </c>
      <c r="G180" s="10">
        <v>35.130000000000003</v>
      </c>
      <c r="H180" s="10">
        <v>5.0999999999999996</v>
      </c>
      <c r="I180" s="9">
        <v>2324</v>
      </c>
      <c r="J180" s="9">
        <v>2157</v>
      </c>
      <c r="K180" s="22">
        <v>10.3</v>
      </c>
      <c r="L180" s="10">
        <v>0.8</v>
      </c>
      <c r="M180" s="22">
        <v>4.7</v>
      </c>
    </row>
    <row r="181" spans="1:13" x14ac:dyDescent="0.25">
      <c r="A181" s="9">
        <v>287</v>
      </c>
      <c r="B181" s="20">
        <v>41786</v>
      </c>
      <c r="C181" s="10">
        <v>72.75</v>
      </c>
      <c r="D181" s="10">
        <v>19.52</v>
      </c>
      <c r="E181" s="9"/>
      <c r="F181" s="21">
        <v>100</v>
      </c>
      <c r="G181" s="10">
        <v>35.130000000000003</v>
      </c>
      <c r="H181" s="10">
        <v>5.3</v>
      </c>
      <c r="I181" s="9">
        <v>2326</v>
      </c>
      <c r="J181" s="9">
        <v>2137</v>
      </c>
      <c r="K181" s="22">
        <v>7.8</v>
      </c>
      <c r="L181" s="10">
        <v>0.7</v>
      </c>
      <c r="M181" s="22">
        <v>3.1</v>
      </c>
    </row>
    <row r="182" spans="1:13" x14ac:dyDescent="0.25">
      <c r="A182" s="9">
        <v>287</v>
      </c>
      <c r="B182" s="20">
        <v>41786</v>
      </c>
      <c r="C182" s="10">
        <v>72.75</v>
      </c>
      <c r="D182" s="10">
        <v>19.52</v>
      </c>
      <c r="E182" s="9"/>
      <c r="F182" s="21">
        <v>75</v>
      </c>
      <c r="G182" s="10">
        <v>35.130000000000003</v>
      </c>
      <c r="H182" s="10">
        <v>5.3</v>
      </c>
      <c r="I182" s="9">
        <v>2329</v>
      </c>
      <c r="J182" s="9">
        <v>2139</v>
      </c>
      <c r="K182" s="22">
        <v>7.8</v>
      </c>
      <c r="L182" s="10">
        <v>0.7</v>
      </c>
      <c r="M182" s="22">
        <v>2.8</v>
      </c>
    </row>
    <row r="183" spans="1:13" x14ac:dyDescent="0.25">
      <c r="A183" s="9">
        <v>287</v>
      </c>
      <c r="B183" s="20">
        <v>41786</v>
      </c>
      <c r="C183" s="10">
        <v>72.75</v>
      </c>
      <c r="D183" s="10">
        <v>19.52</v>
      </c>
      <c r="E183" s="9"/>
      <c r="F183" s="21">
        <v>50</v>
      </c>
      <c r="G183" s="10">
        <v>35.11</v>
      </c>
      <c r="H183" s="10">
        <v>5.4</v>
      </c>
      <c r="I183" s="9">
        <v>2323</v>
      </c>
      <c r="J183" s="9">
        <v>2133</v>
      </c>
      <c r="K183" s="22">
        <v>6.9</v>
      </c>
      <c r="L183" s="10">
        <v>0.7</v>
      </c>
      <c r="M183" s="22">
        <v>1.9</v>
      </c>
    </row>
    <row r="184" spans="1:13" x14ac:dyDescent="0.25">
      <c r="A184" s="9">
        <v>287</v>
      </c>
      <c r="B184" s="20">
        <v>41786</v>
      </c>
      <c r="C184" s="10">
        <v>72.75</v>
      </c>
      <c r="D184" s="10">
        <v>19.52</v>
      </c>
      <c r="E184" s="9"/>
      <c r="F184" s="21">
        <v>30</v>
      </c>
      <c r="G184" s="10">
        <v>35.11</v>
      </c>
      <c r="H184" s="10">
        <v>5.5</v>
      </c>
      <c r="I184" s="9">
        <v>2324</v>
      </c>
      <c r="J184" s="9">
        <v>2134</v>
      </c>
      <c r="K184" s="22">
        <v>6.7</v>
      </c>
      <c r="L184" s="10">
        <v>0.6</v>
      </c>
      <c r="M184" s="22">
        <v>2.4</v>
      </c>
    </row>
    <row r="185" spans="1:13" x14ac:dyDescent="0.25">
      <c r="A185" s="9">
        <v>287</v>
      </c>
      <c r="B185" s="20">
        <v>41786</v>
      </c>
      <c r="C185" s="10">
        <v>72.75</v>
      </c>
      <c r="D185" s="10">
        <v>19.52</v>
      </c>
      <c r="E185" s="9"/>
      <c r="F185" s="21">
        <v>20</v>
      </c>
      <c r="G185" s="10">
        <v>35.11</v>
      </c>
      <c r="H185" s="10">
        <v>5.5</v>
      </c>
      <c r="I185" s="9">
        <v>2333</v>
      </c>
      <c r="J185" s="9">
        <v>2136</v>
      </c>
      <c r="K185" s="22">
        <v>6.3</v>
      </c>
      <c r="L185" s="10">
        <v>0.6</v>
      </c>
      <c r="M185" s="22">
        <v>2</v>
      </c>
    </row>
    <row r="186" spans="1:13" x14ac:dyDescent="0.25">
      <c r="A186" s="9">
        <v>287</v>
      </c>
      <c r="B186" s="20">
        <v>41786</v>
      </c>
      <c r="C186" s="10">
        <v>72.75</v>
      </c>
      <c r="D186" s="10">
        <v>19.52</v>
      </c>
      <c r="E186" s="9"/>
      <c r="F186" s="21">
        <v>10</v>
      </c>
      <c r="G186" s="10">
        <v>35.11</v>
      </c>
      <c r="H186" s="10">
        <v>5.6</v>
      </c>
      <c r="I186" s="9">
        <v>2327</v>
      </c>
      <c r="J186" s="9">
        <v>2127</v>
      </c>
      <c r="K186" s="22">
        <v>6</v>
      </c>
      <c r="L186" s="10">
        <v>0.6</v>
      </c>
      <c r="M186" s="22">
        <v>2</v>
      </c>
    </row>
    <row r="187" spans="1:13" x14ac:dyDescent="0.25">
      <c r="A187" s="9">
        <v>293</v>
      </c>
      <c r="B187" s="20">
        <v>41787</v>
      </c>
      <c r="C187" s="10">
        <v>74</v>
      </c>
      <c r="D187" s="10">
        <v>19.36</v>
      </c>
      <c r="E187" s="9"/>
      <c r="F187" s="21">
        <v>125</v>
      </c>
      <c r="G187" s="10">
        <v>34.79</v>
      </c>
      <c r="H187" s="10">
        <v>0.5</v>
      </c>
      <c r="I187" s="9">
        <v>2311</v>
      </c>
      <c r="J187" s="9">
        <v>2138</v>
      </c>
      <c r="K187" s="22">
        <v>3.9</v>
      </c>
      <c r="L187" s="10">
        <v>0.5</v>
      </c>
      <c r="M187" s="22">
        <v>1.8</v>
      </c>
    </row>
    <row r="188" spans="1:13" x14ac:dyDescent="0.25">
      <c r="A188" s="9">
        <v>293</v>
      </c>
      <c r="B188" s="20">
        <v>41787</v>
      </c>
      <c r="C188" s="10">
        <v>74</v>
      </c>
      <c r="D188" s="10">
        <v>19.36</v>
      </c>
      <c r="E188" s="9"/>
      <c r="F188" s="21">
        <v>100</v>
      </c>
      <c r="G188" s="10">
        <v>34.79</v>
      </c>
      <c r="H188" s="10">
        <v>0.4</v>
      </c>
      <c r="I188" s="9">
        <v>2311</v>
      </c>
      <c r="J188" s="9">
        <v>2141</v>
      </c>
      <c r="K188" s="22">
        <v>3.8</v>
      </c>
      <c r="L188" s="10">
        <v>0.5</v>
      </c>
      <c r="M188" s="22">
        <v>1.7</v>
      </c>
    </row>
    <row r="189" spans="1:13" x14ac:dyDescent="0.25">
      <c r="A189" s="9">
        <v>293</v>
      </c>
      <c r="B189" s="20">
        <v>41787</v>
      </c>
      <c r="C189" s="10">
        <v>74</v>
      </c>
      <c r="D189" s="10">
        <v>19.36</v>
      </c>
      <c r="E189" s="9"/>
      <c r="F189" s="21">
        <v>75</v>
      </c>
      <c r="G189" s="10">
        <v>34.78</v>
      </c>
      <c r="H189" s="10">
        <v>0.4</v>
      </c>
      <c r="I189" s="9">
        <v>2307</v>
      </c>
      <c r="J189" s="9">
        <v>2137</v>
      </c>
      <c r="K189" s="22">
        <v>3.7</v>
      </c>
      <c r="L189" s="10">
        <v>0.5</v>
      </c>
      <c r="M189" s="22">
        <v>1</v>
      </c>
    </row>
    <row r="190" spans="1:13" x14ac:dyDescent="0.25">
      <c r="A190" s="9">
        <v>293</v>
      </c>
      <c r="B190" s="20">
        <v>41787</v>
      </c>
      <c r="C190" s="10">
        <v>74</v>
      </c>
      <c r="D190" s="10">
        <v>19.36</v>
      </c>
      <c r="E190" s="9"/>
      <c r="F190" s="21">
        <v>50</v>
      </c>
      <c r="G190" s="10">
        <v>34.76</v>
      </c>
      <c r="H190" s="10">
        <v>0.2</v>
      </c>
      <c r="I190" s="9">
        <v>2309</v>
      </c>
      <c r="J190" s="9">
        <v>2132</v>
      </c>
      <c r="K190" s="22">
        <v>3.4</v>
      </c>
      <c r="L190" s="10">
        <v>0.5</v>
      </c>
      <c r="M190" s="22">
        <v>1.1000000000000001</v>
      </c>
    </row>
    <row r="191" spans="1:13" x14ac:dyDescent="0.25">
      <c r="A191" s="9">
        <v>293</v>
      </c>
      <c r="B191" s="20">
        <v>41787</v>
      </c>
      <c r="C191" s="10">
        <v>74</v>
      </c>
      <c r="D191" s="10">
        <v>19.36</v>
      </c>
      <c r="E191" s="9"/>
      <c r="F191" s="21">
        <v>30</v>
      </c>
      <c r="G191" s="10">
        <v>34.76</v>
      </c>
      <c r="H191" s="10">
        <v>0.1</v>
      </c>
      <c r="I191" s="9">
        <v>2307</v>
      </c>
      <c r="J191" s="9">
        <v>2130</v>
      </c>
      <c r="K191" s="22">
        <v>3.3</v>
      </c>
      <c r="L191" s="10"/>
      <c r="M191" s="22">
        <v>0.8</v>
      </c>
    </row>
    <row r="192" spans="1:13" x14ac:dyDescent="0.25">
      <c r="A192" s="9">
        <v>293</v>
      </c>
      <c r="B192" s="20">
        <v>41787</v>
      </c>
      <c r="C192" s="10">
        <v>74</v>
      </c>
      <c r="D192" s="10">
        <v>19.36</v>
      </c>
      <c r="E192" s="9"/>
      <c r="F192" s="21">
        <v>20</v>
      </c>
      <c r="G192" s="10">
        <v>34.74</v>
      </c>
      <c r="H192" s="10">
        <v>0</v>
      </c>
      <c r="I192" s="9">
        <v>2308</v>
      </c>
      <c r="J192" s="9">
        <v>2130</v>
      </c>
      <c r="K192" s="22">
        <v>2.7</v>
      </c>
      <c r="L192" s="10">
        <v>0.5</v>
      </c>
      <c r="M192" s="22">
        <v>1</v>
      </c>
    </row>
    <row r="193" spans="1:13" x14ac:dyDescent="0.25">
      <c r="A193" s="9">
        <v>293</v>
      </c>
      <c r="B193" s="20">
        <v>41787</v>
      </c>
      <c r="C193" s="10">
        <v>74</v>
      </c>
      <c r="D193" s="10">
        <v>19.36</v>
      </c>
      <c r="E193" s="9"/>
      <c r="F193" s="21">
        <v>10</v>
      </c>
      <c r="G193" s="10">
        <v>34.74</v>
      </c>
      <c r="H193" s="10">
        <v>0.3</v>
      </c>
      <c r="I193" s="9">
        <v>2311</v>
      </c>
      <c r="J193" s="9">
        <v>2114</v>
      </c>
      <c r="K193" s="22">
        <v>1.9</v>
      </c>
      <c r="L193" s="10">
        <v>0.4</v>
      </c>
      <c r="M193" s="22">
        <v>1</v>
      </c>
    </row>
    <row r="194" spans="1:13" x14ac:dyDescent="0.25">
      <c r="A194" s="9">
        <v>294</v>
      </c>
      <c r="B194" s="20">
        <v>41787</v>
      </c>
      <c r="C194" s="10">
        <v>74.17</v>
      </c>
      <c r="D194" s="10">
        <v>19.18</v>
      </c>
      <c r="E194" s="9"/>
      <c r="F194" s="21">
        <v>60</v>
      </c>
      <c r="G194" s="10">
        <v>34.67</v>
      </c>
      <c r="H194" s="10">
        <v>-0.5</v>
      </c>
      <c r="I194" s="9">
        <v>2302</v>
      </c>
      <c r="J194" s="9">
        <v>2170</v>
      </c>
      <c r="K194" s="22">
        <v>3.4</v>
      </c>
      <c r="L194" s="10">
        <v>0.5</v>
      </c>
      <c r="M194" s="22">
        <v>2</v>
      </c>
    </row>
    <row r="195" spans="1:13" x14ac:dyDescent="0.25">
      <c r="A195" s="9">
        <v>294</v>
      </c>
      <c r="B195" s="20">
        <v>41787</v>
      </c>
      <c r="C195" s="10">
        <v>74.17</v>
      </c>
      <c r="D195" s="10">
        <v>19.18</v>
      </c>
      <c r="E195" s="9"/>
      <c r="F195" s="21">
        <v>50</v>
      </c>
      <c r="G195" s="10">
        <v>34.67</v>
      </c>
      <c r="H195" s="10">
        <v>-0.5</v>
      </c>
      <c r="I195" s="9">
        <v>2294</v>
      </c>
      <c r="J195" s="9">
        <v>2136</v>
      </c>
      <c r="K195" s="22">
        <v>3.4</v>
      </c>
      <c r="L195" s="10">
        <v>0.5</v>
      </c>
      <c r="M195" s="22">
        <v>1.8</v>
      </c>
    </row>
    <row r="196" spans="1:13" x14ac:dyDescent="0.25">
      <c r="A196" s="9">
        <v>294</v>
      </c>
      <c r="B196" s="20">
        <v>41787</v>
      </c>
      <c r="C196" s="10">
        <v>74.17</v>
      </c>
      <c r="D196" s="10">
        <v>19.18</v>
      </c>
      <c r="E196" s="9"/>
      <c r="F196" s="21">
        <v>30</v>
      </c>
      <c r="G196" s="10">
        <v>34.67</v>
      </c>
      <c r="H196" s="10">
        <v>-0.5</v>
      </c>
      <c r="I196" s="9">
        <v>2295</v>
      </c>
      <c r="J196" s="9">
        <v>2136</v>
      </c>
      <c r="K196" s="22">
        <v>3.4</v>
      </c>
      <c r="L196" s="10">
        <v>0.5</v>
      </c>
      <c r="M196" s="22">
        <v>2</v>
      </c>
    </row>
    <row r="197" spans="1:13" x14ac:dyDescent="0.25">
      <c r="A197" s="9">
        <v>294</v>
      </c>
      <c r="B197" s="20">
        <v>41787</v>
      </c>
      <c r="C197" s="10">
        <v>74.17</v>
      </c>
      <c r="D197" s="10">
        <v>19.18</v>
      </c>
      <c r="E197" s="9"/>
      <c r="F197" s="21">
        <v>20</v>
      </c>
      <c r="G197" s="10">
        <v>34.67</v>
      </c>
      <c r="H197" s="10">
        <v>-0.5</v>
      </c>
      <c r="I197" s="9">
        <v>2302</v>
      </c>
      <c r="J197" s="9">
        <v>2129</v>
      </c>
      <c r="K197" s="22">
        <v>3.4</v>
      </c>
      <c r="L197" s="10">
        <v>0.4</v>
      </c>
      <c r="M197" s="22">
        <v>1.9</v>
      </c>
    </row>
    <row r="198" spans="1:13" x14ac:dyDescent="0.25">
      <c r="A198" s="9">
        <v>294</v>
      </c>
      <c r="B198" s="20">
        <v>41787</v>
      </c>
      <c r="C198" s="10">
        <v>74.17</v>
      </c>
      <c r="D198" s="10">
        <v>19.18</v>
      </c>
      <c r="E198" s="9"/>
      <c r="F198" s="21">
        <v>10</v>
      </c>
      <c r="G198" s="10">
        <v>34.67</v>
      </c>
      <c r="H198" s="10">
        <v>-0.5</v>
      </c>
      <c r="I198" s="9">
        <v>2302</v>
      </c>
      <c r="J198" s="9">
        <v>2128</v>
      </c>
      <c r="K198" s="22">
        <v>3.4</v>
      </c>
      <c r="L198" s="10">
        <v>0.5</v>
      </c>
      <c r="M198" s="22">
        <v>1.9</v>
      </c>
    </row>
    <row r="199" spans="1:13" x14ac:dyDescent="0.25">
      <c r="A199" s="26">
        <v>7</v>
      </c>
      <c r="B199" s="20">
        <v>42023</v>
      </c>
      <c r="C199" s="27">
        <v>71.5</v>
      </c>
      <c r="D199" s="27">
        <v>19.8</v>
      </c>
      <c r="E199" s="6"/>
      <c r="F199" s="28">
        <v>230</v>
      </c>
      <c r="G199" s="26">
        <v>35.11</v>
      </c>
      <c r="H199" s="26">
        <v>6.69</v>
      </c>
      <c r="I199" s="28">
        <v>2330</v>
      </c>
      <c r="J199" s="28">
        <v>2159</v>
      </c>
      <c r="K199" s="29">
        <v>10.9</v>
      </c>
      <c r="L199" s="27">
        <v>0.88</v>
      </c>
      <c r="M199" s="29">
        <v>4.0999999999999996</v>
      </c>
    </row>
    <row r="200" spans="1:13" x14ac:dyDescent="0.25">
      <c r="A200" s="26">
        <v>7</v>
      </c>
      <c r="B200" s="20">
        <v>42023</v>
      </c>
      <c r="C200" s="27">
        <v>71.5</v>
      </c>
      <c r="D200" s="27">
        <v>19.8</v>
      </c>
      <c r="E200" s="6"/>
      <c r="F200" s="28">
        <v>200</v>
      </c>
      <c r="G200" s="26">
        <v>35.08</v>
      </c>
      <c r="H200" s="26">
        <v>6.64</v>
      </c>
      <c r="I200" s="28">
        <v>2326</v>
      </c>
      <c r="J200" s="28">
        <v>2149</v>
      </c>
      <c r="K200" s="29">
        <v>10.4</v>
      </c>
      <c r="L200" s="27">
        <v>0.84</v>
      </c>
      <c r="M200" s="29">
        <v>3.9</v>
      </c>
    </row>
    <row r="201" spans="1:13" x14ac:dyDescent="0.25">
      <c r="A201" s="26">
        <v>7</v>
      </c>
      <c r="B201" s="20">
        <v>42023</v>
      </c>
      <c r="C201" s="27">
        <v>71.5</v>
      </c>
      <c r="D201" s="27">
        <v>19.8</v>
      </c>
      <c r="E201" s="6"/>
      <c r="F201" s="28">
        <v>148</v>
      </c>
      <c r="G201" s="26">
        <v>34.909999999999997</v>
      </c>
      <c r="H201" s="26">
        <v>6.43</v>
      </c>
      <c r="I201" s="28">
        <v>2330</v>
      </c>
      <c r="J201" s="28">
        <v>2149</v>
      </c>
      <c r="K201" s="29">
        <v>9.1</v>
      </c>
      <c r="L201" s="27">
        <v>0.76</v>
      </c>
      <c r="M201" s="29">
        <v>3.3</v>
      </c>
    </row>
    <row r="202" spans="1:13" x14ac:dyDescent="0.25">
      <c r="A202" s="26">
        <v>7</v>
      </c>
      <c r="B202" s="20">
        <v>42023</v>
      </c>
      <c r="C202" s="27">
        <v>71.5</v>
      </c>
      <c r="D202" s="27">
        <v>19.8</v>
      </c>
      <c r="E202" s="6"/>
      <c r="F202" s="28">
        <v>100</v>
      </c>
      <c r="G202" s="26">
        <v>34.75</v>
      </c>
      <c r="H202" s="26">
        <v>6.1</v>
      </c>
      <c r="I202" s="28">
        <v>2320</v>
      </c>
      <c r="J202" s="28">
        <v>2139</v>
      </c>
      <c r="K202" s="29">
        <v>8.1999999999999993</v>
      </c>
      <c r="L202" s="27">
        <v>0.7</v>
      </c>
      <c r="M202" s="29">
        <v>3.1</v>
      </c>
    </row>
    <row r="203" spans="1:13" x14ac:dyDescent="0.25">
      <c r="A203" s="26">
        <v>7</v>
      </c>
      <c r="B203" s="20">
        <v>42023</v>
      </c>
      <c r="C203" s="27">
        <v>71.5</v>
      </c>
      <c r="D203" s="27">
        <v>19.8</v>
      </c>
      <c r="E203" s="6"/>
      <c r="F203" s="28">
        <v>49</v>
      </c>
      <c r="G203" s="26">
        <v>34.729999999999997</v>
      </c>
      <c r="H203" s="26">
        <v>6.08</v>
      </c>
      <c r="I203" s="28">
        <v>2324</v>
      </c>
      <c r="J203" s="17"/>
      <c r="K203" s="29">
        <v>8.1999999999999993</v>
      </c>
      <c r="L203" s="27">
        <v>0.71</v>
      </c>
      <c r="M203" s="29">
        <v>3.1</v>
      </c>
    </row>
    <row r="204" spans="1:13" x14ac:dyDescent="0.25">
      <c r="A204" s="26">
        <v>7</v>
      </c>
      <c r="B204" s="20">
        <v>42023</v>
      </c>
      <c r="C204" s="27">
        <v>71.5</v>
      </c>
      <c r="D204" s="27">
        <v>19.8</v>
      </c>
      <c r="E204" s="6"/>
      <c r="F204" s="28">
        <v>30</v>
      </c>
      <c r="G204" s="26">
        <v>34.729999999999997</v>
      </c>
      <c r="H204" s="26">
        <v>6.07</v>
      </c>
      <c r="I204" s="28">
        <v>2315</v>
      </c>
      <c r="J204" s="28">
        <v>2141</v>
      </c>
      <c r="K204" s="29">
        <v>8.1999999999999993</v>
      </c>
      <c r="L204" s="27">
        <v>0.7</v>
      </c>
      <c r="M204" s="29">
        <v>3.1</v>
      </c>
    </row>
    <row r="205" spans="1:13" x14ac:dyDescent="0.25">
      <c r="A205" s="26">
        <v>7</v>
      </c>
      <c r="B205" s="20">
        <v>42023</v>
      </c>
      <c r="C205" s="27">
        <v>71.5</v>
      </c>
      <c r="D205" s="27">
        <v>19.8</v>
      </c>
      <c r="E205" s="6"/>
      <c r="F205" s="28">
        <v>10</v>
      </c>
      <c r="G205" s="26">
        <v>34.729999999999997</v>
      </c>
      <c r="H205" s="26">
        <v>6.07</v>
      </c>
      <c r="I205" s="28">
        <v>2322</v>
      </c>
      <c r="J205" s="28">
        <v>2136</v>
      </c>
      <c r="K205" s="29">
        <v>8</v>
      </c>
      <c r="L205" s="27">
        <v>0.68</v>
      </c>
      <c r="M205" s="29">
        <v>3.1</v>
      </c>
    </row>
    <row r="206" spans="1:13" x14ac:dyDescent="0.25">
      <c r="A206" s="26">
        <v>12</v>
      </c>
      <c r="B206" s="20">
        <v>42023</v>
      </c>
      <c r="C206" s="27">
        <v>72.75</v>
      </c>
      <c r="D206" s="27">
        <v>19.52</v>
      </c>
      <c r="E206" s="6"/>
      <c r="F206" s="28">
        <v>392</v>
      </c>
      <c r="G206" s="26">
        <v>35.11</v>
      </c>
      <c r="H206" s="26">
        <v>4.5999999999999996</v>
      </c>
      <c r="I206" s="28">
        <v>2328</v>
      </c>
      <c r="J206" s="28">
        <v>2164</v>
      </c>
      <c r="K206" s="29">
        <v>12.2</v>
      </c>
      <c r="L206" s="27">
        <v>0.98</v>
      </c>
      <c r="M206" s="29">
        <v>5.2</v>
      </c>
    </row>
    <row r="207" spans="1:13" x14ac:dyDescent="0.25">
      <c r="A207" s="26">
        <v>12</v>
      </c>
      <c r="B207" s="20">
        <v>42023</v>
      </c>
      <c r="C207" s="27">
        <v>72.75</v>
      </c>
      <c r="D207" s="27">
        <v>19.52</v>
      </c>
      <c r="E207" s="6"/>
      <c r="F207" s="28">
        <v>300</v>
      </c>
      <c r="G207" s="26">
        <v>35.119999999999997</v>
      </c>
      <c r="H207" s="26">
        <v>5.87</v>
      </c>
      <c r="I207" s="28">
        <v>2318</v>
      </c>
      <c r="J207" s="28">
        <v>2158</v>
      </c>
      <c r="K207" s="29">
        <v>11.3</v>
      </c>
      <c r="L207" s="27">
        <v>0.92</v>
      </c>
      <c r="M207" s="29">
        <v>4.4000000000000004</v>
      </c>
    </row>
    <row r="208" spans="1:13" x14ac:dyDescent="0.25">
      <c r="A208" s="26">
        <v>12</v>
      </c>
      <c r="B208" s="20">
        <v>42023</v>
      </c>
      <c r="C208" s="27">
        <v>72.75</v>
      </c>
      <c r="D208" s="27">
        <v>19.52</v>
      </c>
      <c r="E208" s="6"/>
      <c r="F208" s="28">
        <v>199</v>
      </c>
      <c r="G208" s="26">
        <v>35.11</v>
      </c>
      <c r="H208" s="26">
        <v>6.69</v>
      </c>
      <c r="I208" s="28">
        <v>2327</v>
      </c>
      <c r="J208" s="28">
        <v>2146</v>
      </c>
      <c r="K208" s="29">
        <v>10.7</v>
      </c>
      <c r="L208" s="27">
        <v>0.84</v>
      </c>
      <c r="M208" s="29">
        <v>3.9</v>
      </c>
    </row>
    <row r="209" spans="1:13" x14ac:dyDescent="0.25">
      <c r="A209" s="26">
        <v>12</v>
      </c>
      <c r="B209" s="20">
        <v>42023</v>
      </c>
      <c r="C209" s="27">
        <v>72.75</v>
      </c>
      <c r="D209" s="27">
        <v>19.52</v>
      </c>
      <c r="E209" s="6"/>
      <c r="F209" s="28">
        <v>100</v>
      </c>
      <c r="G209" s="26">
        <v>34.97</v>
      </c>
      <c r="H209" s="26">
        <v>6.41</v>
      </c>
      <c r="I209" s="28">
        <v>2320</v>
      </c>
      <c r="J209" s="28">
        <v>2145</v>
      </c>
      <c r="K209" s="29">
        <v>9.6</v>
      </c>
      <c r="L209" s="27">
        <v>0.76</v>
      </c>
      <c r="M209" s="29">
        <v>3.6</v>
      </c>
    </row>
    <row r="210" spans="1:13" x14ac:dyDescent="0.25">
      <c r="A210" s="26">
        <v>12</v>
      </c>
      <c r="B210" s="20">
        <v>42023</v>
      </c>
      <c r="C210" s="27">
        <v>72.75</v>
      </c>
      <c r="D210" s="27">
        <v>19.52</v>
      </c>
      <c r="E210" s="6"/>
      <c r="F210" s="28">
        <v>48</v>
      </c>
      <c r="G210" s="26">
        <v>34.86</v>
      </c>
      <c r="H210" s="26">
        <v>6.13</v>
      </c>
      <c r="I210" s="28">
        <v>2321</v>
      </c>
      <c r="J210" s="28">
        <v>2142</v>
      </c>
      <c r="K210" s="29">
        <v>9</v>
      </c>
      <c r="L210" s="27">
        <v>0.72</v>
      </c>
      <c r="M210" s="29">
        <v>3.4</v>
      </c>
    </row>
    <row r="211" spans="1:13" x14ac:dyDescent="0.25">
      <c r="A211" s="26">
        <v>12</v>
      </c>
      <c r="B211" s="20">
        <v>42023</v>
      </c>
      <c r="C211" s="27">
        <v>72.75</v>
      </c>
      <c r="D211" s="27">
        <v>19.52</v>
      </c>
      <c r="E211" s="6"/>
      <c r="F211" s="28">
        <v>29</v>
      </c>
      <c r="G211" s="26">
        <v>34.85</v>
      </c>
      <c r="H211" s="26">
        <v>6.11</v>
      </c>
      <c r="I211" s="28">
        <v>2338</v>
      </c>
      <c r="J211" s="28">
        <v>2146</v>
      </c>
      <c r="K211" s="29">
        <v>8.8000000000000007</v>
      </c>
      <c r="L211" s="27">
        <v>0.72</v>
      </c>
      <c r="M211" s="29">
        <v>3.4</v>
      </c>
    </row>
    <row r="212" spans="1:13" x14ac:dyDescent="0.25">
      <c r="A212" s="26">
        <v>12</v>
      </c>
      <c r="B212" s="20">
        <v>42023</v>
      </c>
      <c r="C212" s="27">
        <v>72.75</v>
      </c>
      <c r="D212" s="27">
        <v>19.52</v>
      </c>
      <c r="E212" s="6"/>
      <c r="F212" s="28">
        <v>10</v>
      </c>
      <c r="G212" s="26">
        <v>34.85</v>
      </c>
      <c r="H212" s="26">
        <v>6.08</v>
      </c>
      <c r="I212" s="28">
        <v>2311</v>
      </c>
      <c r="J212" s="28">
        <v>2147</v>
      </c>
      <c r="K212" s="29">
        <v>8.6999999999999993</v>
      </c>
      <c r="L212" s="27">
        <v>0.7</v>
      </c>
      <c r="M212" s="29">
        <v>3.3</v>
      </c>
    </row>
    <row r="213" spans="1:13" x14ac:dyDescent="0.25">
      <c r="A213" s="26">
        <v>18</v>
      </c>
      <c r="B213" s="20">
        <v>42024</v>
      </c>
      <c r="C213" s="27">
        <v>74</v>
      </c>
      <c r="D213" s="27">
        <v>19.22</v>
      </c>
      <c r="E213" s="6"/>
      <c r="F213" s="28">
        <v>124</v>
      </c>
      <c r="G213" s="26">
        <v>35.049999999999997</v>
      </c>
      <c r="H213" s="26">
        <v>3.4</v>
      </c>
      <c r="I213" s="28">
        <v>2319</v>
      </c>
      <c r="J213" s="28">
        <v>2169</v>
      </c>
      <c r="K213" s="29">
        <v>10.4</v>
      </c>
      <c r="L213" s="27">
        <v>0.87</v>
      </c>
      <c r="M213" s="29">
        <v>4.3</v>
      </c>
    </row>
    <row r="214" spans="1:13" x14ac:dyDescent="0.25">
      <c r="A214" s="26">
        <v>18</v>
      </c>
      <c r="B214" s="20">
        <v>42024</v>
      </c>
      <c r="C214" s="27">
        <v>74</v>
      </c>
      <c r="D214" s="27">
        <v>19.22</v>
      </c>
      <c r="E214" s="6"/>
      <c r="F214" s="28">
        <v>100</v>
      </c>
      <c r="G214" s="26">
        <v>35.049999999999997</v>
      </c>
      <c r="H214" s="26">
        <v>3.4</v>
      </c>
      <c r="I214" s="28">
        <v>2319</v>
      </c>
      <c r="J214" s="28">
        <v>2154</v>
      </c>
      <c r="K214" s="29">
        <v>10.3</v>
      </c>
      <c r="L214" s="27">
        <v>0.85</v>
      </c>
      <c r="M214" s="29">
        <v>4.3</v>
      </c>
    </row>
    <row r="215" spans="1:13" x14ac:dyDescent="0.25">
      <c r="A215" s="26">
        <v>18</v>
      </c>
      <c r="B215" s="20">
        <v>42024</v>
      </c>
      <c r="C215" s="27">
        <v>74</v>
      </c>
      <c r="D215" s="27">
        <v>19.22</v>
      </c>
      <c r="E215" s="6"/>
      <c r="F215" s="28">
        <v>50</v>
      </c>
      <c r="G215" s="26">
        <v>35.049999999999997</v>
      </c>
      <c r="H215" s="26">
        <v>3.39</v>
      </c>
      <c r="I215" s="28">
        <v>2312</v>
      </c>
      <c r="J215" s="28">
        <v>2150</v>
      </c>
      <c r="K215" s="29">
        <v>10.3</v>
      </c>
      <c r="L215" s="27">
        <v>0.86</v>
      </c>
      <c r="M215" s="29">
        <v>4.3</v>
      </c>
    </row>
    <row r="216" spans="1:13" x14ac:dyDescent="0.25">
      <c r="A216" s="26">
        <v>18</v>
      </c>
      <c r="B216" s="20">
        <v>42024</v>
      </c>
      <c r="C216" s="27">
        <v>74</v>
      </c>
      <c r="D216" s="27">
        <v>19.22</v>
      </c>
      <c r="E216" s="6"/>
      <c r="F216" s="28">
        <v>30</v>
      </c>
      <c r="G216" s="26">
        <v>35.049999999999997</v>
      </c>
      <c r="H216" s="26">
        <v>3.39</v>
      </c>
      <c r="I216" s="28">
        <v>2318</v>
      </c>
      <c r="J216" s="28">
        <v>2155</v>
      </c>
      <c r="K216" s="29">
        <v>10.4</v>
      </c>
      <c r="L216" s="27">
        <v>0.84</v>
      </c>
      <c r="M216" s="29">
        <v>4.3</v>
      </c>
    </row>
    <row r="217" spans="1:13" x14ac:dyDescent="0.25">
      <c r="A217" s="26">
        <v>18</v>
      </c>
      <c r="B217" s="20">
        <v>42024</v>
      </c>
      <c r="C217" s="27">
        <v>74</v>
      </c>
      <c r="D217" s="27">
        <v>19.22</v>
      </c>
      <c r="E217" s="6"/>
      <c r="F217" s="28">
        <v>10</v>
      </c>
      <c r="G217" s="26">
        <v>35.049999999999997</v>
      </c>
      <c r="H217" s="26">
        <v>3.39</v>
      </c>
      <c r="I217" s="28">
        <v>2320</v>
      </c>
      <c r="J217" s="28">
        <v>2161</v>
      </c>
      <c r="K217" s="29">
        <v>10.1</v>
      </c>
      <c r="L217" s="27">
        <v>0.85</v>
      </c>
      <c r="M217" s="29">
        <v>4.3</v>
      </c>
    </row>
    <row r="218" spans="1:13" x14ac:dyDescent="0.25">
      <c r="A218" s="26">
        <v>20</v>
      </c>
      <c r="B218" s="20">
        <v>42024</v>
      </c>
      <c r="C218" s="27">
        <v>74.25</v>
      </c>
      <c r="D218" s="27">
        <v>19.170000000000002</v>
      </c>
      <c r="E218" s="6"/>
      <c r="F218" s="28">
        <v>52</v>
      </c>
      <c r="G218" s="26">
        <v>34.83</v>
      </c>
      <c r="H218" s="26">
        <v>0.38</v>
      </c>
      <c r="I218" s="28">
        <v>2300</v>
      </c>
      <c r="J218" s="28">
        <v>2162</v>
      </c>
      <c r="K218" s="29">
        <v>8.9</v>
      </c>
      <c r="L218" s="27">
        <v>0.81</v>
      </c>
      <c r="M218" s="29">
        <v>4.2</v>
      </c>
    </row>
    <row r="219" spans="1:13" x14ac:dyDescent="0.25">
      <c r="A219" s="26">
        <v>20</v>
      </c>
      <c r="B219" s="20">
        <v>42024</v>
      </c>
      <c r="C219" s="27">
        <v>74.25</v>
      </c>
      <c r="D219" s="27">
        <v>19.170000000000002</v>
      </c>
      <c r="E219" s="6"/>
      <c r="F219" s="28">
        <v>30</v>
      </c>
      <c r="G219" s="26">
        <v>34.83</v>
      </c>
      <c r="H219" s="26">
        <v>0.38</v>
      </c>
      <c r="I219" s="28">
        <v>2299</v>
      </c>
      <c r="J219" s="28">
        <v>2158</v>
      </c>
      <c r="K219" s="29">
        <v>8.8000000000000007</v>
      </c>
      <c r="L219" s="27">
        <v>0.81</v>
      </c>
      <c r="M219" s="29">
        <v>4.3</v>
      </c>
    </row>
    <row r="220" spans="1:13" x14ac:dyDescent="0.25">
      <c r="A220" s="26">
        <v>20</v>
      </c>
      <c r="B220" s="20">
        <v>42024</v>
      </c>
      <c r="C220" s="27">
        <v>74.25</v>
      </c>
      <c r="D220" s="27">
        <v>19.170000000000002</v>
      </c>
      <c r="E220" s="6"/>
      <c r="F220" s="28">
        <v>10</v>
      </c>
      <c r="G220" s="26">
        <v>34.83</v>
      </c>
      <c r="H220" s="26">
        <v>0.43</v>
      </c>
      <c r="I220" s="17"/>
      <c r="J220" s="28">
        <v>2166</v>
      </c>
      <c r="K220" s="29">
        <v>8.8000000000000007</v>
      </c>
      <c r="L220" s="27">
        <v>0.8</v>
      </c>
      <c r="M220" s="29">
        <v>4.3</v>
      </c>
    </row>
    <row r="221" spans="1:13" x14ac:dyDescent="0.25">
      <c r="A221" s="26">
        <v>20</v>
      </c>
      <c r="B221" s="20">
        <v>42024</v>
      </c>
      <c r="C221" s="27">
        <v>74.25</v>
      </c>
      <c r="D221" s="27">
        <v>19.170000000000002</v>
      </c>
      <c r="E221" s="6"/>
      <c r="F221" s="28">
        <v>5</v>
      </c>
      <c r="G221" s="26">
        <v>34.83</v>
      </c>
      <c r="H221" s="26">
        <v>0.43</v>
      </c>
      <c r="I221" s="21">
        <v>2281.9</v>
      </c>
      <c r="J221" s="28">
        <v>2160.6</v>
      </c>
      <c r="K221" s="22">
        <v>8.84</v>
      </c>
      <c r="L221" s="10">
        <v>0.78</v>
      </c>
      <c r="M221" s="22">
        <v>4.28</v>
      </c>
    </row>
    <row r="222" spans="1:13" x14ac:dyDescent="0.25">
      <c r="A222" s="9">
        <v>2</v>
      </c>
      <c r="B222" s="20">
        <v>42386</v>
      </c>
      <c r="C222" s="10">
        <v>70.667500000000004</v>
      </c>
      <c r="D222" s="10">
        <v>19.970666666666666</v>
      </c>
      <c r="E222" s="9"/>
      <c r="F222" s="21">
        <v>150</v>
      </c>
      <c r="G222" s="10">
        <v>34.624699999999997</v>
      </c>
      <c r="H222" s="10">
        <v>7.8270999999999997</v>
      </c>
      <c r="I222" s="21">
        <v>2302.9518889234</v>
      </c>
      <c r="J222" s="21">
        <v>2127.3805227808789</v>
      </c>
      <c r="K222" s="22">
        <v>8.9830000000000005</v>
      </c>
      <c r="L222" s="10">
        <v>0.54500000000000004</v>
      </c>
      <c r="M222" s="10">
        <v>3.3650000000000002</v>
      </c>
    </row>
    <row r="223" spans="1:13" x14ac:dyDescent="0.25">
      <c r="A223" s="9">
        <v>2</v>
      </c>
      <c r="B223" s="20">
        <v>42386</v>
      </c>
      <c r="C223" s="10">
        <v>70.667500000000004</v>
      </c>
      <c r="D223" s="10">
        <v>19.970666666666666</v>
      </c>
      <c r="E223" s="9"/>
      <c r="F223" s="21">
        <v>100</v>
      </c>
      <c r="G223" s="10">
        <v>34.290100000000002</v>
      </c>
      <c r="H223" s="10">
        <v>7.7343999999999999</v>
      </c>
      <c r="I223" s="21">
        <v>2290.1643475442606</v>
      </c>
      <c r="J223" s="21">
        <v>2116.4593754549924</v>
      </c>
      <c r="K223" s="22">
        <v>7.5960000000000001</v>
      </c>
      <c r="L223" s="10">
        <v>0.47</v>
      </c>
      <c r="M223" s="10">
        <v>2.9039999999999999</v>
      </c>
    </row>
    <row r="224" spans="1:13" x14ac:dyDescent="0.25">
      <c r="A224" s="9">
        <v>2</v>
      </c>
      <c r="B224" s="20">
        <v>42386</v>
      </c>
      <c r="C224" s="10">
        <v>70.667500000000004</v>
      </c>
      <c r="D224" s="10">
        <v>19.970666666666666</v>
      </c>
      <c r="E224" s="9"/>
      <c r="F224" s="21">
        <v>75</v>
      </c>
      <c r="G224" s="10">
        <v>33.999299999999998</v>
      </c>
      <c r="H224" s="10">
        <v>7.2613000000000003</v>
      </c>
      <c r="I224" s="21">
        <v>2282.6162854429163</v>
      </c>
      <c r="J224" s="21">
        <v>2109.3716877497641</v>
      </c>
      <c r="K224" s="22">
        <v>6.9029999999999996</v>
      </c>
      <c r="L224" s="10">
        <v>0.435</v>
      </c>
      <c r="M224" s="10">
        <v>2.6779999999999999</v>
      </c>
    </row>
    <row r="225" spans="1:13" x14ac:dyDescent="0.25">
      <c r="A225" s="9">
        <v>2</v>
      </c>
      <c r="B225" s="20">
        <v>42386</v>
      </c>
      <c r="C225" s="10">
        <v>70.667500000000004</v>
      </c>
      <c r="D225" s="10">
        <v>19.970666666666666</v>
      </c>
      <c r="E225" s="9"/>
      <c r="F225" s="21">
        <v>50</v>
      </c>
      <c r="G225" s="10">
        <v>33.703299999999999</v>
      </c>
      <c r="H225" s="10">
        <v>6.4156000000000004</v>
      </c>
      <c r="I225" s="21">
        <v>2270.5614681773377</v>
      </c>
      <c r="J225" s="21">
        <v>2101.7855446946064</v>
      </c>
      <c r="K225" s="22">
        <v>6.1890000000000001</v>
      </c>
      <c r="L225" s="10">
        <v>0.4</v>
      </c>
      <c r="M225" s="10">
        <v>2.431</v>
      </c>
    </row>
    <row r="226" spans="1:13" x14ac:dyDescent="0.25">
      <c r="A226" s="9">
        <v>2</v>
      </c>
      <c r="B226" s="20">
        <v>42386</v>
      </c>
      <c r="C226" s="10">
        <v>70.667500000000004</v>
      </c>
      <c r="D226" s="10">
        <v>19.970666666666666</v>
      </c>
      <c r="E226" s="9"/>
      <c r="F226" s="21">
        <v>30</v>
      </c>
      <c r="G226" s="10">
        <v>33.598199999999999</v>
      </c>
      <c r="H226" s="10">
        <v>6.0236000000000001</v>
      </c>
      <c r="I226" s="21">
        <v>2268.4837436361436</v>
      </c>
      <c r="J226" s="21">
        <v>2103.6949449746235</v>
      </c>
      <c r="K226" s="22">
        <v>5.9409999999999998</v>
      </c>
      <c r="L226" s="10">
        <v>0.4</v>
      </c>
      <c r="M226" s="10">
        <v>2.3479999999999999</v>
      </c>
    </row>
    <row r="227" spans="1:13" x14ac:dyDescent="0.25">
      <c r="A227" s="9">
        <v>2</v>
      </c>
      <c r="B227" s="20">
        <v>42386</v>
      </c>
      <c r="C227" s="10">
        <v>70.667500000000004</v>
      </c>
      <c r="D227" s="10">
        <v>19.970666666666666</v>
      </c>
      <c r="E227" s="9"/>
      <c r="F227" s="21">
        <v>20</v>
      </c>
      <c r="G227" s="10">
        <v>33.595700000000001</v>
      </c>
      <c r="H227" s="10">
        <v>6.0197000000000003</v>
      </c>
      <c r="I227" s="21">
        <v>2268.4536316862709</v>
      </c>
      <c r="J227" s="21">
        <v>2100.0660295253097</v>
      </c>
      <c r="K227" s="22">
        <v>5.9459999999999997</v>
      </c>
      <c r="L227" s="10">
        <v>0.38800000000000001</v>
      </c>
      <c r="M227" s="10">
        <v>2.36</v>
      </c>
    </row>
    <row r="228" spans="1:13" x14ac:dyDescent="0.25">
      <c r="A228" s="9">
        <v>2</v>
      </c>
      <c r="B228" s="20">
        <v>42386</v>
      </c>
      <c r="C228" s="10">
        <v>70.667500000000004</v>
      </c>
      <c r="D228" s="10">
        <v>19.970666666666666</v>
      </c>
      <c r="E228" s="9"/>
      <c r="F228" s="21">
        <v>10</v>
      </c>
      <c r="G228" s="10">
        <v>33.594499999999996</v>
      </c>
      <c r="H228" s="10">
        <v>6.0242000000000004</v>
      </c>
      <c r="I228" s="21">
        <v>2268.4536316862709</v>
      </c>
      <c r="J228" s="21">
        <v>2100.129324562216</v>
      </c>
      <c r="K228" s="22">
        <v>5.9219999999999997</v>
      </c>
      <c r="L228" s="10">
        <v>0.40400000000000003</v>
      </c>
      <c r="M228" s="10">
        <v>2.3570000000000002</v>
      </c>
    </row>
    <row r="229" spans="1:13" x14ac:dyDescent="0.25">
      <c r="A229" s="9">
        <v>2</v>
      </c>
      <c r="B229" s="20">
        <v>42386</v>
      </c>
      <c r="C229" s="10">
        <v>70.667500000000004</v>
      </c>
      <c r="D229" s="10">
        <v>19.970666666666666</v>
      </c>
      <c r="E229" s="9"/>
      <c r="F229" s="21">
        <v>5</v>
      </c>
      <c r="G229" s="10">
        <v>33.594799999999999</v>
      </c>
      <c r="H229" s="10">
        <v>6.0267999999999997</v>
      </c>
      <c r="I229" s="21">
        <v>2268.0320643880573</v>
      </c>
      <c r="J229" s="21">
        <v>2098.3781618744661</v>
      </c>
      <c r="K229" s="22"/>
      <c r="L229" s="10">
        <v>0.41299999999999998</v>
      </c>
      <c r="M229" s="10">
        <v>2.3660000000000001</v>
      </c>
    </row>
    <row r="230" spans="1:13" x14ac:dyDescent="0.25">
      <c r="A230" s="9">
        <v>7</v>
      </c>
      <c r="B230" s="20">
        <v>42386</v>
      </c>
      <c r="C230" s="10">
        <v>71.50233333333334</v>
      </c>
      <c r="D230" s="10">
        <v>19.802833333333332</v>
      </c>
      <c r="E230" s="9"/>
      <c r="F230" s="21">
        <v>228</v>
      </c>
      <c r="G230" s="10">
        <v>35.148099999999999</v>
      </c>
      <c r="H230" s="10">
        <v>6.3167</v>
      </c>
      <c r="I230" s="21">
        <v>2320.135774983908</v>
      </c>
      <c r="J230" s="21">
        <v>2159.4473233165527</v>
      </c>
      <c r="K230" s="22">
        <v>12.696</v>
      </c>
      <c r="L230" s="10">
        <v>0.75900000000000001</v>
      </c>
      <c r="M230" s="10">
        <v>4.875</v>
      </c>
    </row>
    <row r="231" spans="1:13" x14ac:dyDescent="0.25">
      <c r="A231" s="9">
        <v>7</v>
      </c>
      <c r="B231" s="20">
        <v>42386</v>
      </c>
      <c r="C231" s="10">
        <v>71.50233333333334</v>
      </c>
      <c r="D231" s="10">
        <v>19.802833333333332</v>
      </c>
      <c r="E231" s="9"/>
      <c r="F231" s="21">
        <v>150</v>
      </c>
      <c r="G231" s="10">
        <v>35.138800000000003</v>
      </c>
      <c r="H231" s="10">
        <v>7.5989000000000004</v>
      </c>
      <c r="I231" s="21">
        <v>2320.8684990974693</v>
      </c>
      <c r="J231" s="21">
        <v>2152.4110250470981</v>
      </c>
      <c r="K231" s="22">
        <v>12.12</v>
      </c>
      <c r="L231" s="10">
        <v>0.73399999999999999</v>
      </c>
      <c r="M231" s="10">
        <v>4.5549999999999997</v>
      </c>
    </row>
    <row r="232" spans="1:13" x14ac:dyDescent="0.25">
      <c r="A232" s="9">
        <v>7</v>
      </c>
      <c r="B232" s="20">
        <v>42386</v>
      </c>
      <c r="C232" s="10">
        <v>71.50233333333334</v>
      </c>
      <c r="D232" s="10">
        <v>19.802833333333332</v>
      </c>
      <c r="E232" s="9"/>
      <c r="F232" s="21">
        <v>100</v>
      </c>
      <c r="G232" s="10">
        <v>35.0032</v>
      </c>
      <c r="H232" s="10">
        <v>7.726</v>
      </c>
      <c r="I232" s="21">
        <v>2316.2613707669948</v>
      </c>
      <c r="J232" s="21">
        <v>2146.4085457137858</v>
      </c>
      <c r="K232" s="22">
        <v>11.576000000000001</v>
      </c>
      <c r="L232" s="10">
        <v>0.69899999999999995</v>
      </c>
      <c r="M232" s="10">
        <v>4.319</v>
      </c>
    </row>
    <row r="233" spans="1:13" x14ac:dyDescent="0.25">
      <c r="A233" s="9">
        <v>7</v>
      </c>
      <c r="B233" s="20">
        <v>42386</v>
      </c>
      <c r="C233" s="10">
        <v>71.50233333333334</v>
      </c>
      <c r="D233" s="10">
        <v>19.802833333333332</v>
      </c>
      <c r="E233" s="9"/>
      <c r="F233" s="21">
        <v>75</v>
      </c>
      <c r="G233" s="10">
        <v>34.8399</v>
      </c>
      <c r="H233" s="10">
        <v>7.2157</v>
      </c>
      <c r="I233" s="21">
        <v>2310.6003241909862</v>
      </c>
      <c r="J233" s="21">
        <v>2141.1234101320815</v>
      </c>
      <c r="K233" s="22">
        <v>9.8140000000000001</v>
      </c>
      <c r="L233" s="10">
        <v>0.61</v>
      </c>
      <c r="M233" s="10">
        <v>3.5649999999999999</v>
      </c>
    </row>
    <row r="234" spans="1:13" x14ac:dyDescent="0.25">
      <c r="A234" s="9">
        <v>7</v>
      </c>
      <c r="B234" s="20">
        <v>42386</v>
      </c>
      <c r="C234" s="10">
        <v>71.50233333333334</v>
      </c>
      <c r="D234" s="10">
        <v>19.802833333333332</v>
      </c>
      <c r="E234" s="9"/>
      <c r="F234" s="21">
        <v>50</v>
      </c>
      <c r="G234" s="10">
        <v>34.574599999999997</v>
      </c>
      <c r="H234" s="10">
        <v>6.7588999999999997</v>
      </c>
      <c r="I234" s="21">
        <v>2304.5980088497577</v>
      </c>
      <c r="K234" s="22">
        <v>8.6389999999999993</v>
      </c>
      <c r="L234" s="10">
        <v>0.54300000000000004</v>
      </c>
      <c r="M234" s="10">
        <v>3.206</v>
      </c>
    </row>
    <row r="235" spans="1:13" x14ac:dyDescent="0.25">
      <c r="A235" s="9">
        <v>7</v>
      </c>
      <c r="B235" s="20">
        <v>42386</v>
      </c>
      <c r="C235" s="10">
        <v>71.50233333333334</v>
      </c>
      <c r="D235" s="10">
        <v>19.802833333333332</v>
      </c>
      <c r="E235" s="9"/>
      <c r="F235" s="21">
        <v>30</v>
      </c>
      <c r="G235" s="10">
        <v>34.4377</v>
      </c>
      <c r="H235" s="10">
        <v>6.5735000000000001</v>
      </c>
      <c r="I235" s="21">
        <v>2298.9168876405006</v>
      </c>
      <c r="J235" s="21">
        <v>2127.905296591412</v>
      </c>
      <c r="K235" s="22">
        <v>8.2889999999999997</v>
      </c>
      <c r="L235" s="10">
        <v>0.52600000000000002</v>
      </c>
      <c r="M235" s="10">
        <v>3.1019999999999999</v>
      </c>
    </row>
    <row r="236" spans="1:13" x14ac:dyDescent="0.25">
      <c r="A236" s="9">
        <v>7</v>
      </c>
      <c r="B236" s="20">
        <v>42386</v>
      </c>
      <c r="C236" s="10">
        <v>71.50233333333334</v>
      </c>
      <c r="D236" s="10">
        <v>19.802833333333332</v>
      </c>
      <c r="E236" s="9"/>
      <c r="F236" s="21">
        <v>20</v>
      </c>
      <c r="G236" s="10">
        <v>34.321199999999997</v>
      </c>
      <c r="H236" s="10">
        <v>6.1818</v>
      </c>
      <c r="I236" s="21">
        <v>2298.7777992395613</v>
      </c>
      <c r="J236" s="21">
        <v>2126.4389615697419</v>
      </c>
      <c r="K236" s="22">
        <v>8.0030000000000001</v>
      </c>
      <c r="L236" s="10">
        <v>0.501</v>
      </c>
      <c r="M236" s="10">
        <v>3.0019999999999998</v>
      </c>
    </row>
    <row r="237" spans="1:13" x14ac:dyDescent="0.25">
      <c r="A237" s="9">
        <v>7</v>
      </c>
      <c r="B237" s="20">
        <v>42386</v>
      </c>
      <c r="C237" s="10">
        <v>71.50233333333334</v>
      </c>
      <c r="D237" s="10">
        <v>19.802833333333332</v>
      </c>
      <c r="E237" s="9"/>
      <c r="F237" s="21">
        <v>10</v>
      </c>
      <c r="G237" s="10">
        <v>34.298000000000002</v>
      </c>
      <c r="H237" s="10">
        <v>6.0932000000000004</v>
      </c>
      <c r="I237" s="21">
        <v>2298.6469781684023</v>
      </c>
      <c r="J237" s="21">
        <v>2122.2720383067212</v>
      </c>
      <c r="K237" s="22">
        <v>7.8879999999999999</v>
      </c>
      <c r="L237" s="10">
        <v>0.48599999999999999</v>
      </c>
      <c r="M237" s="10">
        <v>2.9860000000000002</v>
      </c>
    </row>
    <row r="238" spans="1:13" x14ac:dyDescent="0.25">
      <c r="A238" s="9">
        <v>7</v>
      </c>
      <c r="B238" s="20">
        <v>42386</v>
      </c>
      <c r="C238" s="10">
        <v>71.50233333333334</v>
      </c>
      <c r="D238" s="10">
        <v>19.802833333333332</v>
      </c>
      <c r="E238" s="9"/>
      <c r="F238" s="21">
        <v>5</v>
      </c>
      <c r="G238" s="10">
        <v>34.293900000000001</v>
      </c>
      <c r="H238" s="10">
        <v>6.0811999999999999</v>
      </c>
      <c r="I238" s="21">
        <v>2297.2280727042976</v>
      </c>
      <c r="J238" s="21">
        <v>2120.0672611878067</v>
      </c>
      <c r="K238" s="22">
        <v>7.7380000000000004</v>
      </c>
      <c r="L238" s="10">
        <v>0.48899999999999999</v>
      </c>
      <c r="M238" s="10">
        <v>2.9550000000000001</v>
      </c>
    </row>
    <row r="239" spans="1:13" x14ac:dyDescent="0.25">
      <c r="A239" s="9">
        <v>12</v>
      </c>
      <c r="B239" s="20">
        <v>42386</v>
      </c>
      <c r="C239" s="10">
        <v>72.748500000000007</v>
      </c>
      <c r="D239" s="10">
        <v>19.513833333333334</v>
      </c>
      <c r="E239" s="9"/>
      <c r="F239" s="21">
        <v>388</v>
      </c>
      <c r="G239" s="10">
        <v>35.117400000000004</v>
      </c>
      <c r="H239" s="10">
        <v>5.5754999999999999</v>
      </c>
      <c r="I239" s="21">
        <v>2341.9386895625785</v>
      </c>
      <c r="J239" s="21">
        <v>2161.1035434489431</v>
      </c>
      <c r="K239" s="22">
        <v>13.082000000000001</v>
      </c>
      <c r="L239" s="10">
        <v>0.79700000000000004</v>
      </c>
      <c r="M239" s="10">
        <v>4.9320000000000004</v>
      </c>
    </row>
    <row r="240" spans="1:13" x14ac:dyDescent="0.25">
      <c r="A240" s="9">
        <v>12</v>
      </c>
      <c r="B240" s="20">
        <v>42386</v>
      </c>
      <c r="C240" s="10">
        <v>72.748500000000007</v>
      </c>
      <c r="D240" s="10">
        <v>19.513833333333334</v>
      </c>
      <c r="E240" s="9"/>
      <c r="F240" s="21">
        <v>300</v>
      </c>
      <c r="G240" s="10">
        <v>35.116900000000001</v>
      </c>
      <c r="H240" s="10">
        <v>6.2457000000000003</v>
      </c>
      <c r="I240" s="21">
        <v>2322.1645814989906</v>
      </c>
      <c r="J240" s="21">
        <v>2153.0123278977117</v>
      </c>
      <c r="K240" s="22">
        <v>12.488</v>
      </c>
      <c r="L240" s="10">
        <v>0.74</v>
      </c>
      <c r="M240" s="10">
        <v>4.452</v>
      </c>
    </row>
    <row r="241" spans="1:13" x14ac:dyDescent="0.25">
      <c r="A241" s="9">
        <v>12</v>
      </c>
      <c r="B241" s="20">
        <v>42386</v>
      </c>
      <c r="C241" s="10">
        <v>72.748500000000007</v>
      </c>
      <c r="D241" s="10">
        <v>19.513833333333334</v>
      </c>
      <c r="E241" s="9"/>
      <c r="F241" s="21">
        <v>200</v>
      </c>
      <c r="G241" s="10">
        <v>35.064</v>
      </c>
      <c r="H241" s="10">
        <v>6.3967999999999998</v>
      </c>
      <c r="I241" s="21">
        <v>2321.8626867193939</v>
      </c>
      <c r="J241" s="21">
        <v>2148.9403471900509</v>
      </c>
      <c r="K241" s="22">
        <v>11.234999999999999</v>
      </c>
      <c r="L241" s="10">
        <v>0.68700000000000006</v>
      </c>
      <c r="M241" s="10">
        <v>3.9940000000000002</v>
      </c>
    </row>
    <row r="242" spans="1:13" x14ac:dyDescent="0.25">
      <c r="A242" s="9">
        <v>12</v>
      </c>
      <c r="B242" s="20">
        <v>42386</v>
      </c>
      <c r="C242" s="10">
        <v>72.748500000000007</v>
      </c>
      <c r="D242" s="10">
        <v>19.513833333333334</v>
      </c>
      <c r="E242" s="9"/>
      <c r="F242" s="21">
        <v>150</v>
      </c>
      <c r="G242" s="10">
        <v>35.076000000000001</v>
      </c>
      <c r="H242" s="10">
        <v>6.6365999999999996</v>
      </c>
      <c r="I242" s="21">
        <v>2326.4212978913051</v>
      </c>
      <c r="J242" s="21">
        <v>2149.6682401144776</v>
      </c>
      <c r="K242" s="22">
        <v>11.282</v>
      </c>
      <c r="L242" s="10">
        <v>0.68400000000000005</v>
      </c>
      <c r="M242" s="10">
        <v>4.01</v>
      </c>
    </row>
    <row r="243" spans="1:13" x14ac:dyDescent="0.25">
      <c r="A243" s="9">
        <v>12</v>
      </c>
      <c r="B243" s="20">
        <v>42386</v>
      </c>
      <c r="C243" s="10">
        <v>72.748500000000007</v>
      </c>
      <c r="D243" s="10">
        <v>19.513833333333334</v>
      </c>
      <c r="E243" s="9"/>
      <c r="F243" s="21">
        <v>100</v>
      </c>
      <c r="G243" s="10">
        <v>35.089799999999997</v>
      </c>
      <c r="H243" s="10">
        <v>6.8441999999999998</v>
      </c>
      <c r="I243" s="21">
        <v>2325.5357398711544</v>
      </c>
      <c r="J243" s="21">
        <v>2152.0945498625651</v>
      </c>
      <c r="K243" s="22">
        <v>11.385</v>
      </c>
      <c r="L243" s="10">
        <v>0.68799999999999994</v>
      </c>
      <c r="M243" s="10">
        <v>4.093</v>
      </c>
    </row>
    <row r="244" spans="1:13" x14ac:dyDescent="0.25">
      <c r="A244" s="9">
        <v>12</v>
      </c>
      <c r="B244" s="20">
        <v>42386</v>
      </c>
      <c r="C244" s="10">
        <v>72.748500000000007</v>
      </c>
      <c r="D244" s="10">
        <v>19.513833333333334</v>
      </c>
      <c r="E244" s="9"/>
      <c r="F244" s="21">
        <v>75</v>
      </c>
      <c r="G244" s="10">
        <v>35.053699999999999</v>
      </c>
      <c r="H244" s="10">
        <v>6.7671000000000001</v>
      </c>
      <c r="I244" s="21">
        <v>2328.1018454977266</v>
      </c>
      <c r="J244" s="21">
        <v>2148.2862984753492</v>
      </c>
      <c r="K244" s="22">
        <v>11.010999999999999</v>
      </c>
      <c r="L244" s="10">
        <v>0.68300000000000005</v>
      </c>
      <c r="M244" s="10">
        <v>3.96</v>
      </c>
    </row>
    <row r="245" spans="1:13" x14ac:dyDescent="0.25">
      <c r="A245" s="9">
        <v>12</v>
      </c>
      <c r="B245" s="20">
        <v>42386</v>
      </c>
      <c r="C245" s="10">
        <v>72.748500000000007</v>
      </c>
      <c r="D245" s="10">
        <v>19.513833333333334</v>
      </c>
      <c r="E245" s="9"/>
      <c r="F245" s="21">
        <v>50</v>
      </c>
      <c r="G245" s="10">
        <v>35.019599999999997</v>
      </c>
      <c r="H245" s="10">
        <v>6.6551999999999998</v>
      </c>
      <c r="I245" s="21">
        <v>2325.8476978100712</v>
      </c>
      <c r="J245" s="21">
        <v>2148.2968476481669</v>
      </c>
      <c r="K245" s="22">
        <v>10.939</v>
      </c>
      <c r="L245" s="10">
        <v>0.65900000000000003</v>
      </c>
      <c r="M245" s="10">
        <v>3.9209999999999998</v>
      </c>
    </row>
    <row r="246" spans="1:13" x14ac:dyDescent="0.25">
      <c r="A246" s="9">
        <v>12</v>
      </c>
      <c r="B246" s="20">
        <v>42386</v>
      </c>
      <c r="C246" s="10">
        <v>72.748500000000007</v>
      </c>
      <c r="D246" s="10">
        <v>19.513833333333334</v>
      </c>
      <c r="E246" s="9"/>
      <c r="F246" s="21">
        <v>30</v>
      </c>
      <c r="G246" s="10">
        <v>35.012900000000002</v>
      </c>
      <c r="H246" s="10">
        <v>6.6905000000000001</v>
      </c>
      <c r="I246" s="21">
        <v>2320.0815075197729</v>
      </c>
      <c r="J246" s="21">
        <v>2150.6493131865304</v>
      </c>
      <c r="K246" s="22">
        <v>10.827</v>
      </c>
      <c r="L246" s="10">
        <v>0.65100000000000002</v>
      </c>
      <c r="M246" s="10">
        <v>3.9119999999999999</v>
      </c>
    </row>
    <row r="247" spans="1:13" x14ac:dyDescent="0.25">
      <c r="A247" s="9">
        <v>12</v>
      </c>
      <c r="B247" s="20">
        <v>42386</v>
      </c>
      <c r="C247" s="10">
        <v>72.748500000000007</v>
      </c>
      <c r="D247" s="10">
        <v>19.513833333333334</v>
      </c>
      <c r="E247" s="9"/>
      <c r="F247" s="21">
        <v>20</v>
      </c>
      <c r="G247" s="10">
        <v>35.0122</v>
      </c>
      <c r="H247" s="10">
        <v>6.6974999999999998</v>
      </c>
      <c r="I247" s="21">
        <v>2325.4652977559149</v>
      </c>
      <c r="J247" s="21">
        <v>2147.8010365257319</v>
      </c>
      <c r="K247" s="22">
        <v>10.88</v>
      </c>
      <c r="L247" s="10">
        <v>0.66700000000000004</v>
      </c>
      <c r="M247" s="10">
        <v>3.92</v>
      </c>
    </row>
    <row r="248" spans="1:13" x14ac:dyDescent="0.25">
      <c r="A248" s="9">
        <v>12</v>
      </c>
      <c r="B248" s="20">
        <v>42386</v>
      </c>
      <c r="C248" s="10">
        <v>72.748500000000007</v>
      </c>
      <c r="D248" s="10">
        <v>19.513833333333334</v>
      </c>
      <c r="E248" s="9"/>
      <c r="F248" s="21">
        <v>10</v>
      </c>
      <c r="G248" s="10">
        <v>35.011899999999997</v>
      </c>
      <c r="H248" s="10">
        <v>6.6939000000000002</v>
      </c>
      <c r="I248" s="21">
        <v>2324.7105608069232</v>
      </c>
      <c r="J248" s="21">
        <v>2147.7377414888251</v>
      </c>
      <c r="K248" s="22">
        <v>10.843</v>
      </c>
      <c r="L248" s="10">
        <v>0.67300000000000004</v>
      </c>
      <c r="M248" s="10">
        <v>3.9350000000000001</v>
      </c>
    </row>
    <row r="249" spans="1:13" x14ac:dyDescent="0.25">
      <c r="A249" s="9">
        <v>12</v>
      </c>
      <c r="B249" s="20">
        <v>42386</v>
      </c>
      <c r="C249" s="10">
        <v>72.748500000000007</v>
      </c>
      <c r="D249" s="10">
        <v>19.513833333333334</v>
      </c>
      <c r="E249" s="9"/>
      <c r="F249" s="21">
        <v>5</v>
      </c>
      <c r="G249" s="10">
        <v>35.011800000000001</v>
      </c>
      <c r="H249" s="10">
        <v>6.6871</v>
      </c>
      <c r="I249" s="21">
        <v>2309.9780955626011</v>
      </c>
      <c r="J249" s="21">
        <v>2153.0967212802534</v>
      </c>
      <c r="K249" s="22">
        <v>10.691000000000001</v>
      </c>
      <c r="L249" s="10">
        <v>0.65700000000000003</v>
      </c>
      <c r="M249" s="10">
        <v>3.9540000000000002</v>
      </c>
    </row>
    <row r="250" spans="1:13" x14ac:dyDescent="0.25">
      <c r="A250" s="9">
        <v>18</v>
      </c>
      <c r="B250" s="20">
        <v>42387</v>
      </c>
      <c r="C250" s="10">
        <v>73.999499999999998</v>
      </c>
      <c r="D250" s="10">
        <v>19.224666666666668</v>
      </c>
      <c r="E250" s="9"/>
      <c r="F250" s="21">
        <v>123</v>
      </c>
      <c r="G250" s="10">
        <v>34.821100000000001</v>
      </c>
      <c r="H250" s="10">
        <v>3.2961999999999998</v>
      </c>
      <c r="I250" s="21">
        <v>2307.1704741123513</v>
      </c>
      <c r="J250" s="21">
        <v>2149.8792235708329</v>
      </c>
      <c r="K250" s="22">
        <v>10.619</v>
      </c>
      <c r="L250" s="10">
        <v>0.68300000000000005</v>
      </c>
      <c r="M250" s="10">
        <v>4.093</v>
      </c>
    </row>
    <row r="251" spans="1:13" x14ac:dyDescent="0.25">
      <c r="A251" s="9">
        <v>18</v>
      </c>
      <c r="B251" s="20">
        <v>42387</v>
      </c>
      <c r="C251" s="10">
        <v>73.999499999999998</v>
      </c>
      <c r="D251" s="10">
        <v>19.224666666666668</v>
      </c>
      <c r="E251" s="9"/>
      <c r="F251" s="21">
        <v>100</v>
      </c>
      <c r="G251" s="10">
        <v>34.805599999999998</v>
      </c>
      <c r="H251" s="10">
        <v>3.1629</v>
      </c>
      <c r="I251" s="21">
        <v>2299.8344309681502</v>
      </c>
      <c r="J251" s="21">
        <v>2146.4823899235103</v>
      </c>
      <c r="K251" s="22">
        <v>10.662000000000001</v>
      </c>
      <c r="L251" s="10">
        <v>0.66600000000000004</v>
      </c>
      <c r="M251" s="10">
        <v>4.085</v>
      </c>
    </row>
    <row r="252" spans="1:13" x14ac:dyDescent="0.25">
      <c r="A252" s="9">
        <v>18</v>
      </c>
      <c r="B252" s="20">
        <v>42387</v>
      </c>
      <c r="C252" s="10">
        <v>73.999499999999998</v>
      </c>
      <c r="D252" s="10">
        <v>19.224666666666668</v>
      </c>
      <c r="E252" s="9"/>
      <c r="F252" s="21">
        <v>75</v>
      </c>
      <c r="G252" s="10">
        <v>34.716299999999997</v>
      </c>
      <c r="H252" s="10">
        <v>2.4725000000000001</v>
      </c>
      <c r="I252" s="21">
        <v>2299.6734204190316</v>
      </c>
      <c r="J252" s="21">
        <v>2155.5335802011591</v>
      </c>
      <c r="K252" s="22">
        <v>10.224</v>
      </c>
      <c r="L252" s="10">
        <v>0.65900000000000003</v>
      </c>
      <c r="M252" s="10">
        <v>4.0720000000000001</v>
      </c>
    </row>
    <row r="253" spans="1:13" x14ac:dyDescent="0.25">
      <c r="A253" s="9">
        <v>18</v>
      </c>
      <c r="B253" s="20">
        <v>42387</v>
      </c>
      <c r="C253" s="10">
        <v>73.999499999999998</v>
      </c>
      <c r="D253" s="10">
        <v>19.224666666666668</v>
      </c>
      <c r="E253" s="9"/>
      <c r="F253" s="21">
        <v>50</v>
      </c>
      <c r="G253" s="10">
        <v>34.698099999999997</v>
      </c>
      <c r="H253" s="10">
        <v>2.3549000000000002</v>
      </c>
      <c r="I253" s="21">
        <v>2300.6193573951014</v>
      </c>
      <c r="J253" s="21">
        <v>2148.054216673358</v>
      </c>
      <c r="K253" s="22">
        <v>10.154</v>
      </c>
      <c r="L253" s="10">
        <v>0.66400000000000003</v>
      </c>
      <c r="M253" s="10">
        <v>4.0449999999999999</v>
      </c>
    </row>
    <row r="254" spans="1:13" x14ac:dyDescent="0.25">
      <c r="A254" s="9">
        <v>18</v>
      </c>
      <c r="B254" s="20">
        <v>42387</v>
      </c>
      <c r="C254" s="10">
        <v>73.999499999999998</v>
      </c>
      <c r="D254" s="10">
        <v>19.224666666666668</v>
      </c>
      <c r="E254" s="9"/>
      <c r="F254" s="21">
        <v>30</v>
      </c>
      <c r="G254" s="10">
        <v>34.703400000000002</v>
      </c>
      <c r="H254" s="10">
        <v>2.4104999999999999</v>
      </c>
      <c r="I254" s="21">
        <v>2298.8884939920799</v>
      </c>
      <c r="J254" s="21">
        <v>2149.3834124483974</v>
      </c>
      <c r="K254" s="22">
        <v>10.17</v>
      </c>
      <c r="L254" s="10">
        <v>0.65700000000000003</v>
      </c>
      <c r="M254" s="10">
        <v>4.0529999999999999</v>
      </c>
    </row>
    <row r="255" spans="1:13" x14ac:dyDescent="0.25">
      <c r="A255" s="9">
        <v>18</v>
      </c>
      <c r="B255" s="20">
        <v>42387</v>
      </c>
      <c r="C255" s="10">
        <v>73.999499999999998</v>
      </c>
      <c r="D255" s="10">
        <v>19.224666666666668</v>
      </c>
      <c r="E255" s="9"/>
      <c r="F255" s="21">
        <v>20</v>
      </c>
      <c r="G255" s="10">
        <v>34.695500000000003</v>
      </c>
      <c r="H255" s="10">
        <v>2.3477000000000001</v>
      </c>
      <c r="I255" s="21">
        <v>2299.5124098699134</v>
      </c>
      <c r="J255" s="21">
        <v>2146.2819556399722</v>
      </c>
      <c r="K255" s="22">
        <v>10.180999999999999</v>
      </c>
      <c r="L255" s="10">
        <v>0.65400000000000003</v>
      </c>
      <c r="M255" s="10">
        <v>4.0659999999999998</v>
      </c>
    </row>
    <row r="256" spans="1:13" x14ac:dyDescent="0.25">
      <c r="A256" s="9">
        <v>18</v>
      </c>
      <c r="B256" s="20">
        <v>42387</v>
      </c>
      <c r="C256" s="10">
        <v>73.999499999999998</v>
      </c>
      <c r="D256" s="10">
        <v>19.224666666666668</v>
      </c>
      <c r="E256" s="9"/>
      <c r="F256" s="21">
        <v>10</v>
      </c>
      <c r="G256" s="10">
        <v>34.695300000000003</v>
      </c>
      <c r="H256" s="10">
        <v>2.3479999999999999</v>
      </c>
      <c r="I256" s="21">
        <v>2299.6834835783516</v>
      </c>
      <c r="J256" s="21">
        <v>2145.3008825679194</v>
      </c>
      <c r="K256" s="22">
        <v>10.093999999999999</v>
      </c>
      <c r="L256" s="10">
        <v>0.66800000000000004</v>
      </c>
      <c r="M256" s="10">
        <v>4.0679999999999996</v>
      </c>
    </row>
    <row r="257" spans="1:13" x14ac:dyDescent="0.25">
      <c r="A257" s="9">
        <v>18</v>
      </c>
      <c r="B257" s="20">
        <v>42387</v>
      </c>
      <c r="C257" s="10">
        <v>73.999499999999998</v>
      </c>
      <c r="D257" s="10">
        <v>19.224666666666668</v>
      </c>
      <c r="E257" s="9"/>
      <c r="F257" s="21">
        <v>5</v>
      </c>
      <c r="G257" s="10">
        <v>34.700600000000001</v>
      </c>
      <c r="H257" s="10">
        <v>2.3950999999999998</v>
      </c>
      <c r="I257" s="21">
        <v>2283.8641971274815</v>
      </c>
      <c r="J257" s="21">
        <v>2146.345250676879</v>
      </c>
      <c r="K257" s="22">
        <v>9.9649999999999999</v>
      </c>
      <c r="L257" s="10">
        <v>0.67900000000000005</v>
      </c>
      <c r="M257" s="10">
        <v>4.0750000000000002</v>
      </c>
    </row>
    <row r="258" spans="1:13" x14ac:dyDescent="0.25">
      <c r="A258" s="9">
        <v>20</v>
      </c>
      <c r="B258" s="20">
        <v>42387</v>
      </c>
      <c r="C258" s="10">
        <v>74.250166666666672</v>
      </c>
      <c r="D258" s="10">
        <v>19.173666666666666</v>
      </c>
      <c r="E258" s="9"/>
      <c r="F258" s="21">
        <v>50</v>
      </c>
      <c r="G258" s="10">
        <v>34.385199999999998</v>
      </c>
      <c r="H258" s="10">
        <v>-0.1459</v>
      </c>
      <c r="I258" s="21">
        <v>2282.8679443548117</v>
      </c>
      <c r="J258" s="21">
        <v>2143.8978425831556</v>
      </c>
      <c r="K258" s="22">
        <v>9.1120000000000001</v>
      </c>
      <c r="L258" s="10">
        <v>0.60799999999999998</v>
      </c>
      <c r="M258" s="10">
        <v>3.681</v>
      </c>
    </row>
    <row r="259" spans="1:13" x14ac:dyDescent="0.25">
      <c r="A259" s="9">
        <v>20</v>
      </c>
      <c r="B259" s="20">
        <v>42387</v>
      </c>
      <c r="C259" s="10">
        <v>74.250166666666672</v>
      </c>
      <c r="D259" s="10">
        <v>19.173666666666666</v>
      </c>
      <c r="E259" s="9"/>
      <c r="F259" s="21">
        <v>30</v>
      </c>
      <c r="G259" s="10">
        <v>34.380400000000002</v>
      </c>
      <c r="H259" s="10">
        <v>-0.16520000000000001</v>
      </c>
      <c r="I259" s="21">
        <v>2283.5220497106047</v>
      </c>
      <c r="J259" s="21">
        <v>2144.1510227307822</v>
      </c>
      <c r="K259" s="22">
        <v>9.1069999999999993</v>
      </c>
      <c r="L259" s="10">
        <v>0.60599999999999998</v>
      </c>
      <c r="M259" s="10">
        <v>3.645</v>
      </c>
    </row>
    <row r="260" spans="1:13" x14ac:dyDescent="0.25">
      <c r="A260" s="9">
        <v>20</v>
      </c>
      <c r="B260" s="20">
        <v>42387</v>
      </c>
      <c r="C260" s="10">
        <v>74.250166666666672</v>
      </c>
      <c r="D260" s="10">
        <v>19.173666666666666</v>
      </c>
      <c r="E260" s="9"/>
      <c r="F260" s="21">
        <v>20</v>
      </c>
      <c r="G260" s="10">
        <v>34.379899999999999</v>
      </c>
      <c r="H260" s="10">
        <v>-0.1719</v>
      </c>
      <c r="I260" s="21">
        <v>2284.3371656155159</v>
      </c>
      <c r="J260" s="21">
        <v>2148.5605769686113</v>
      </c>
      <c r="K260" s="22">
        <v>9.0980000000000008</v>
      </c>
      <c r="L260" s="10">
        <v>0.63300000000000001</v>
      </c>
      <c r="M260" s="10">
        <v>3.6659999999999999</v>
      </c>
    </row>
    <row r="261" spans="1:13" x14ac:dyDescent="0.25">
      <c r="A261" s="1">
        <v>85</v>
      </c>
      <c r="B261" s="19">
        <v>42787</v>
      </c>
      <c r="C261" s="13">
        <v>71.74766666666666</v>
      </c>
      <c r="D261" s="13">
        <v>19.723166666666668</v>
      </c>
      <c r="E261" s="6"/>
      <c r="F261" s="3">
        <v>298</v>
      </c>
      <c r="G261" s="13">
        <v>35.082500000000003</v>
      </c>
      <c r="H261" s="13">
        <v>6.1650999999999998</v>
      </c>
      <c r="I261" s="3">
        <v>2321.4861913052205</v>
      </c>
      <c r="J261" s="3">
        <v>2153.3373336948257</v>
      </c>
      <c r="K261" s="13">
        <v>11.849026724339451</v>
      </c>
      <c r="L261" s="2">
        <v>0.78668167543802292</v>
      </c>
      <c r="M261" s="13">
        <v>5.0841499346856835</v>
      </c>
    </row>
    <row r="262" spans="1:13" x14ac:dyDescent="0.25">
      <c r="A262" s="1">
        <v>85</v>
      </c>
      <c r="B262" s="19">
        <v>42787</v>
      </c>
      <c r="C262" s="13">
        <v>71.74766666666666</v>
      </c>
      <c r="D262" s="13">
        <v>19.723166666666668</v>
      </c>
      <c r="E262" s="6"/>
      <c r="F262" s="3">
        <v>199</v>
      </c>
      <c r="G262" s="13">
        <v>35.042200000000001</v>
      </c>
      <c r="H262" s="13">
        <v>6.3436000000000003</v>
      </c>
      <c r="I262" s="3">
        <v>2328.0874024131031</v>
      </c>
      <c r="J262" s="3">
        <v>2153.1576008157849</v>
      </c>
      <c r="K262" s="13">
        <v>11.558515372270557</v>
      </c>
      <c r="L262" s="2">
        <v>0.72423732530187079</v>
      </c>
      <c r="M262" s="13">
        <v>4.2956448364602879</v>
      </c>
    </row>
    <row r="263" spans="1:13" x14ac:dyDescent="0.25">
      <c r="A263" s="1">
        <v>85</v>
      </c>
      <c r="B263" s="19">
        <v>42787</v>
      </c>
      <c r="C263" s="13">
        <v>71.74766666666666</v>
      </c>
      <c r="D263" s="13">
        <v>19.723166666666668</v>
      </c>
      <c r="E263" s="6"/>
      <c r="F263" s="3">
        <v>150</v>
      </c>
      <c r="G263" s="13">
        <v>35.045900000000003</v>
      </c>
      <c r="H263" s="13">
        <v>6.3574000000000002</v>
      </c>
      <c r="I263" s="3">
        <v>2336.3665469380589</v>
      </c>
      <c r="J263" s="3">
        <v>2161.4358857739439</v>
      </c>
      <c r="K263" s="13">
        <v>11.39548183897656</v>
      </c>
      <c r="L263" s="2">
        <v>0.71349869158816825</v>
      </c>
      <c r="M263" s="13">
        <v>4.2507343390786225</v>
      </c>
    </row>
    <row r="264" spans="1:13" x14ac:dyDescent="0.25">
      <c r="A264" s="1">
        <v>85</v>
      </c>
      <c r="B264" s="19">
        <v>42787</v>
      </c>
      <c r="C264" s="13">
        <v>71.74766666666666</v>
      </c>
      <c r="D264" s="13">
        <v>19.723166666666668</v>
      </c>
      <c r="E264" s="6"/>
      <c r="F264" s="3">
        <v>74</v>
      </c>
      <c r="G264" s="13">
        <v>35.047600000000003</v>
      </c>
      <c r="H264" s="13">
        <v>6.3526999999999996</v>
      </c>
      <c r="I264" s="3">
        <v>2320.1699680858396</v>
      </c>
      <c r="J264" s="3">
        <v>2150.2184396173584</v>
      </c>
      <c r="K264" s="13">
        <v>11.213920809851068</v>
      </c>
      <c r="L264" s="2">
        <v>0.70568933288557067</v>
      </c>
      <c r="M264" s="13">
        <v>4.1911894818957673</v>
      </c>
    </row>
    <row r="265" spans="1:13" x14ac:dyDescent="0.25">
      <c r="A265" s="1">
        <v>85</v>
      </c>
      <c r="B265" s="19">
        <v>42787</v>
      </c>
      <c r="C265" s="13">
        <v>71.74766666666666</v>
      </c>
      <c r="D265" s="13">
        <v>19.723166666666668</v>
      </c>
      <c r="E265" s="6"/>
      <c r="F265" s="3">
        <v>29</v>
      </c>
      <c r="G265" s="13">
        <v>35.046799999999998</v>
      </c>
      <c r="H265" s="13">
        <v>6.3415999999999997</v>
      </c>
      <c r="I265" s="3">
        <v>2331.0614640385729</v>
      </c>
      <c r="J265" s="3">
        <v>2152.4598143442163</v>
      </c>
      <c r="K265" s="13">
        <v>10.727850717478962</v>
      </c>
      <c r="L265" s="2">
        <v>0.68714465518198431</v>
      </c>
      <c r="M265" s="13">
        <v>4.1326285085802867</v>
      </c>
    </row>
    <row r="266" spans="1:13" x14ac:dyDescent="0.25">
      <c r="A266" s="1">
        <v>85</v>
      </c>
      <c r="B266" s="19">
        <v>42787</v>
      </c>
      <c r="C266" s="13">
        <v>71.74766666666666</v>
      </c>
      <c r="D266" s="13">
        <v>19.723166666666668</v>
      </c>
      <c r="E266" s="6"/>
      <c r="F266" s="3">
        <v>9</v>
      </c>
      <c r="G266" s="13">
        <v>35.046999999999997</v>
      </c>
      <c r="H266" s="13">
        <v>6.3391999999999999</v>
      </c>
      <c r="I266" s="3">
        <v>2321.2751936898999</v>
      </c>
      <c r="J266" s="3">
        <v>2148.9603094640747</v>
      </c>
      <c r="K266" s="13">
        <v>10.787388636913228</v>
      </c>
      <c r="L266" s="2">
        <v>0.68324032264198864</v>
      </c>
      <c r="M266" s="13">
        <v>4.1570293344746139</v>
      </c>
    </row>
    <row r="267" spans="1:13" x14ac:dyDescent="0.25">
      <c r="A267" s="1">
        <v>8</v>
      </c>
      <c r="B267" s="19">
        <v>42826</v>
      </c>
      <c r="C267" s="13">
        <v>71.75</v>
      </c>
      <c r="D267" s="13">
        <v>19.733333333333334</v>
      </c>
      <c r="E267" s="6"/>
      <c r="F267" s="3">
        <v>254</v>
      </c>
      <c r="G267" s="13">
        <v>35.094299999999997</v>
      </c>
      <c r="H267" s="13">
        <v>5.8651</v>
      </c>
      <c r="I267" s="3">
        <v>2344.4829618717399</v>
      </c>
      <c r="J267" s="3">
        <v>2171.7545607324669</v>
      </c>
      <c r="K267" s="13">
        <v>11.290637499124674</v>
      </c>
      <c r="L267" s="2">
        <v>0.75934612502757581</v>
      </c>
      <c r="M267" s="13">
        <v>4.5404603774142451</v>
      </c>
    </row>
    <row r="268" spans="1:13" x14ac:dyDescent="0.25">
      <c r="A268" s="1">
        <v>8</v>
      </c>
      <c r="B268" s="19">
        <v>42826</v>
      </c>
      <c r="C268" s="13">
        <v>71.75</v>
      </c>
      <c r="D268" s="13">
        <v>19.733333333333334</v>
      </c>
      <c r="E268" s="6"/>
      <c r="F268" s="3">
        <v>199</v>
      </c>
      <c r="G268" s="13">
        <v>35.086399999999998</v>
      </c>
      <c r="H268" s="13">
        <v>5.8968999999999996</v>
      </c>
      <c r="I268" s="3">
        <v>2326.1339158420296</v>
      </c>
      <c r="J268" s="3">
        <v>2156.1198273827972</v>
      </c>
      <c r="K268" s="13">
        <v>11.221405720401954</v>
      </c>
      <c r="L268" s="2">
        <v>0.73885397324034785</v>
      </c>
      <c r="M268" s="13">
        <v>4.5131582196345681</v>
      </c>
    </row>
    <row r="269" spans="1:13" x14ac:dyDescent="0.25">
      <c r="A269" s="1">
        <v>8</v>
      </c>
      <c r="B269" s="19">
        <v>42826</v>
      </c>
      <c r="C269" s="13">
        <v>71.75</v>
      </c>
      <c r="D269" s="13">
        <v>19.733333333333334</v>
      </c>
      <c r="E269" s="6"/>
      <c r="F269" s="3">
        <v>148</v>
      </c>
      <c r="G269" s="13">
        <v>35.080399999999997</v>
      </c>
      <c r="H269" s="13">
        <v>5.9665999999999997</v>
      </c>
      <c r="I269" s="3">
        <v>2341.2738907733419</v>
      </c>
      <c r="J269" s="3">
        <v>2162.6599158416079</v>
      </c>
      <c r="K269" s="13">
        <v>11.209743352104006</v>
      </c>
      <c r="L269" s="2">
        <v>0.73007296712005187</v>
      </c>
      <c r="M269" s="13">
        <v>4.475113040435077</v>
      </c>
    </row>
    <row r="270" spans="1:13" x14ac:dyDescent="0.25">
      <c r="A270" s="1">
        <v>8</v>
      </c>
      <c r="B270" s="19">
        <v>42826</v>
      </c>
      <c r="C270" s="13">
        <v>71.75</v>
      </c>
      <c r="D270" s="13">
        <v>19.733333333333334</v>
      </c>
      <c r="E270" s="6"/>
      <c r="F270" s="3">
        <v>123</v>
      </c>
      <c r="G270" s="13">
        <v>35.081099999999999</v>
      </c>
      <c r="H270" s="13">
        <v>5.9801000000000002</v>
      </c>
      <c r="I270" s="3">
        <v>2325.5806277216166</v>
      </c>
      <c r="J270" s="3">
        <v>2151.8269005986504</v>
      </c>
      <c r="K270" s="13">
        <v>11.270251559076236</v>
      </c>
      <c r="L270" s="2">
        <v>0.73300068596745926</v>
      </c>
      <c r="M270" s="13">
        <v>4.4956074028843105</v>
      </c>
    </row>
    <row r="271" spans="1:13" x14ac:dyDescent="0.25">
      <c r="A271" s="1">
        <v>8</v>
      </c>
      <c r="B271" s="19">
        <v>42826</v>
      </c>
      <c r="C271" s="13">
        <v>71.75</v>
      </c>
      <c r="D271" s="13">
        <v>19.733333333333334</v>
      </c>
      <c r="E271" s="6"/>
      <c r="F271" s="3">
        <v>98</v>
      </c>
      <c r="G271" s="13">
        <v>35.066200000000002</v>
      </c>
      <c r="H271" s="13">
        <v>6.0407000000000002</v>
      </c>
      <c r="I271" s="3">
        <v>2321.5365945505946</v>
      </c>
      <c r="J271" s="3">
        <v>2151.1485121685632</v>
      </c>
      <c r="K271" s="13">
        <v>11.05955091289554</v>
      </c>
      <c r="L271" s="2">
        <v>0.70665562271082605</v>
      </c>
      <c r="M271" s="13">
        <v>4.4478310396315406</v>
      </c>
    </row>
    <row r="272" spans="1:13" x14ac:dyDescent="0.25">
      <c r="A272" s="1">
        <v>8</v>
      </c>
      <c r="B272" s="19">
        <v>42826</v>
      </c>
      <c r="C272" s="13">
        <v>71.75</v>
      </c>
      <c r="D272" s="13">
        <v>19.733333333333334</v>
      </c>
      <c r="E272" s="6"/>
      <c r="F272" s="3">
        <v>74</v>
      </c>
      <c r="G272" s="13">
        <v>35.055599999999998</v>
      </c>
      <c r="H272" s="13">
        <v>6.0125999999999999</v>
      </c>
      <c r="I272" s="3">
        <v>2346.0925273129424</v>
      </c>
      <c r="J272" s="3">
        <v>2169.6239970692236</v>
      </c>
      <c r="K272" s="13">
        <v>10.947392121698632</v>
      </c>
      <c r="L272" s="2">
        <v>0.71544565131999804</v>
      </c>
      <c r="M272" s="13">
        <v>4.4146803286771492</v>
      </c>
    </row>
    <row r="273" spans="1:13" x14ac:dyDescent="0.25">
      <c r="A273" s="1">
        <v>8</v>
      </c>
      <c r="B273" s="19">
        <v>42826</v>
      </c>
      <c r="C273" s="13">
        <v>71.75</v>
      </c>
      <c r="D273" s="13">
        <v>19.733333333333334</v>
      </c>
      <c r="E273" s="6"/>
      <c r="F273" s="3">
        <v>50</v>
      </c>
      <c r="G273" s="13">
        <v>35.053400000000003</v>
      </c>
      <c r="H273" s="13">
        <v>6.0048000000000004</v>
      </c>
      <c r="I273" s="3">
        <v>2339.5033687880186</v>
      </c>
      <c r="J273" s="3">
        <v>2164.3028878207256</v>
      </c>
      <c r="K273" s="13">
        <v>10.90153552975856</v>
      </c>
      <c r="L273" s="2">
        <v>0.70959050319048012</v>
      </c>
      <c r="M273" s="13">
        <v>4.4010228045197737</v>
      </c>
    </row>
    <row r="274" spans="1:13" x14ac:dyDescent="0.25">
      <c r="A274" s="1">
        <v>8</v>
      </c>
      <c r="B274" s="19">
        <v>42826</v>
      </c>
      <c r="C274" s="13">
        <v>71.75</v>
      </c>
      <c r="D274" s="13">
        <v>19.733333333333334</v>
      </c>
      <c r="E274" s="6"/>
      <c r="F274" s="3">
        <v>30</v>
      </c>
      <c r="G274" s="13">
        <v>35.049100000000003</v>
      </c>
      <c r="H274" s="13">
        <v>5.9942000000000002</v>
      </c>
      <c r="I274" s="3">
        <v>2332.5721776068403</v>
      </c>
      <c r="J274" s="3">
        <v>2155.9396304560551</v>
      </c>
      <c r="K274" s="13">
        <v>10.971846402094219</v>
      </c>
      <c r="L274" s="2">
        <v>0.69495192939160966</v>
      </c>
      <c r="M274" s="13">
        <v>4.423486157307269</v>
      </c>
    </row>
    <row r="275" spans="1:13" x14ac:dyDescent="0.25">
      <c r="A275" s="1">
        <v>8</v>
      </c>
      <c r="B275" s="19">
        <v>42826</v>
      </c>
      <c r="C275" s="13">
        <v>71.75</v>
      </c>
      <c r="D275" s="13">
        <v>19.733333333333334</v>
      </c>
      <c r="E275" s="6"/>
      <c r="F275" s="3">
        <v>21</v>
      </c>
      <c r="G275" s="13">
        <v>35.046599999999998</v>
      </c>
      <c r="H275" s="13">
        <v>5.9836999999999998</v>
      </c>
      <c r="I275" s="3">
        <v>2338.0245805389141</v>
      </c>
      <c r="J275" s="3">
        <v>2160.2219574209817</v>
      </c>
      <c r="K275" s="13">
        <v>10.888901864369103</v>
      </c>
      <c r="L275" s="2">
        <v>0.69690533624592499</v>
      </c>
      <c r="M275" s="13">
        <v>4.4088535067546832</v>
      </c>
    </row>
    <row r="276" spans="1:13" x14ac:dyDescent="0.25">
      <c r="A276" s="1">
        <v>8</v>
      </c>
      <c r="B276" s="19">
        <v>42826</v>
      </c>
      <c r="C276" s="13">
        <v>71.75</v>
      </c>
      <c r="D276" s="13">
        <v>19.733333333333334</v>
      </c>
      <c r="E276" s="6"/>
      <c r="F276" s="3">
        <v>10</v>
      </c>
      <c r="G276" s="13">
        <v>35.040399999999998</v>
      </c>
      <c r="H276" s="13">
        <v>5.9583000000000004</v>
      </c>
      <c r="I276" s="3">
        <v>2316.416164490769</v>
      </c>
      <c r="J276" s="3">
        <v>2156.4166223209604</v>
      </c>
      <c r="K276" s="13">
        <v>10.789393668935041</v>
      </c>
      <c r="L276" s="2">
        <v>0.68519579840712852</v>
      </c>
      <c r="M276" s="13">
        <v>4.4166823187923887</v>
      </c>
    </row>
    <row r="277" spans="1:13" x14ac:dyDescent="0.25">
      <c r="A277" s="1">
        <v>8</v>
      </c>
      <c r="B277" s="19">
        <v>42826</v>
      </c>
      <c r="C277" s="13">
        <v>71.75</v>
      </c>
      <c r="D277" s="13">
        <v>19.733333333333334</v>
      </c>
      <c r="E277" s="6"/>
      <c r="F277" s="3">
        <v>7</v>
      </c>
      <c r="G277" s="13">
        <v>35.039000000000001</v>
      </c>
      <c r="H277" s="13">
        <v>5.9470000000000001</v>
      </c>
      <c r="I277" s="3">
        <v>2316.5368818988591</v>
      </c>
      <c r="J277" s="3">
        <v>2149.4737407317848</v>
      </c>
      <c r="K277" s="13">
        <v>10.760122991565401</v>
      </c>
      <c r="L277" s="2">
        <v>0.63639334093801181</v>
      </c>
      <c r="M277" s="13">
        <v>4.4410884988772299</v>
      </c>
    </row>
    <row r="278" spans="1:13" x14ac:dyDescent="0.25">
      <c r="A278" s="1">
        <v>12</v>
      </c>
      <c r="B278" s="19">
        <v>42827</v>
      </c>
      <c r="C278" s="13">
        <v>72.75</v>
      </c>
      <c r="D278" s="13">
        <v>19.516666666666666</v>
      </c>
      <c r="E278" s="6"/>
      <c r="F278" s="3">
        <v>386</v>
      </c>
      <c r="G278" s="13">
        <v>35.078099999999999</v>
      </c>
      <c r="H278" s="13">
        <v>4.5835999999999997</v>
      </c>
      <c r="I278" s="3">
        <v>2320.4199585257602</v>
      </c>
      <c r="J278" s="3">
        <v>2160.7413485627671</v>
      </c>
      <c r="K278" s="13">
        <v>11.796359574245175</v>
      </c>
      <c r="L278" s="2">
        <v>0.77301975697519276</v>
      </c>
      <c r="M278" s="13">
        <v>4.9055521446430781</v>
      </c>
    </row>
    <row r="279" spans="1:13" x14ac:dyDescent="0.25">
      <c r="A279" s="1">
        <v>12</v>
      </c>
      <c r="B279" s="19">
        <v>42827</v>
      </c>
      <c r="C279" s="13">
        <v>72.75</v>
      </c>
      <c r="D279" s="13">
        <v>19.516666666666666</v>
      </c>
      <c r="E279" s="6"/>
      <c r="F279" s="3">
        <v>302</v>
      </c>
      <c r="G279" s="13">
        <v>35.123800000000003</v>
      </c>
      <c r="H279" s="13">
        <v>5.5907999999999998</v>
      </c>
      <c r="I279" s="3">
        <v>2342.1289724139806</v>
      </c>
      <c r="J279" s="3">
        <v>2168.1824216552877</v>
      </c>
      <c r="K279" s="13">
        <v>11.319670051091864</v>
      </c>
      <c r="L279" s="2">
        <v>0.74761745638354604</v>
      </c>
      <c r="M279" s="13">
        <v>4.5286488219577725</v>
      </c>
    </row>
    <row r="280" spans="1:13" x14ac:dyDescent="0.25">
      <c r="A280" s="1">
        <v>12</v>
      </c>
      <c r="B280" s="19">
        <v>42827</v>
      </c>
      <c r="C280" s="13">
        <v>72.75</v>
      </c>
      <c r="D280" s="13">
        <v>19.516666666666666</v>
      </c>
      <c r="E280" s="6"/>
      <c r="F280" s="3">
        <v>251</v>
      </c>
      <c r="G280" s="13">
        <v>35.125599999999999</v>
      </c>
      <c r="H280" s="13">
        <v>5.6307999999999998</v>
      </c>
      <c r="I280" s="3">
        <v>2335.5800530250872</v>
      </c>
      <c r="J280" s="3">
        <v>2164.3028878207256</v>
      </c>
      <c r="K280" s="13">
        <v>11.508999025729681</v>
      </c>
      <c r="L280" s="2">
        <v>0.75152045876966211</v>
      </c>
      <c r="M280" s="13">
        <v>4.5715867907494774</v>
      </c>
    </row>
    <row r="281" spans="1:13" x14ac:dyDescent="0.25">
      <c r="A281" s="1">
        <v>12</v>
      </c>
      <c r="B281" s="19">
        <v>42827</v>
      </c>
      <c r="C281" s="13">
        <v>72.75</v>
      </c>
      <c r="D281" s="13">
        <v>19.516666666666666</v>
      </c>
      <c r="E281" s="6"/>
      <c r="F281" s="3">
        <v>200</v>
      </c>
      <c r="G281" s="13">
        <v>35.125799999999998</v>
      </c>
      <c r="H281" s="13">
        <v>5.6886000000000001</v>
      </c>
      <c r="I281" s="3">
        <v>2322.3612229277023</v>
      </c>
      <c r="J281" s="3">
        <v>2157.5628857401884</v>
      </c>
      <c r="K281" s="13">
        <v>11.472885298585558</v>
      </c>
      <c r="L281" s="2">
        <v>0.74468834392350314</v>
      </c>
      <c r="M281" s="13">
        <v>4.5793941149267061</v>
      </c>
    </row>
    <row r="282" spans="1:13" x14ac:dyDescent="0.25">
      <c r="A282" s="1">
        <v>12</v>
      </c>
      <c r="B282" s="19">
        <v>42827</v>
      </c>
      <c r="C282" s="13">
        <v>72.75</v>
      </c>
      <c r="D282" s="13">
        <v>19.516666666666666</v>
      </c>
      <c r="E282" s="6"/>
      <c r="F282" s="3">
        <v>150</v>
      </c>
      <c r="G282" s="13">
        <v>35.125900000000001</v>
      </c>
      <c r="H282" s="13">
        <v>5.6932</v>
      </c>
      <c r="I282" s="3">
        <v>2338.2204380007056</v>
      </c>
      <c r="J282" s="3">
        <v>2166.8592950517636</v>
      </c>
      <c r="K282" s="13">
        <v>11.507044459273949</v>
      </c>
      <c r="L282" s="2">
        <v>0.73590428518172679</v>
      </c>
      <c r="M282" s="13">
        <v>4.5862257772797532</v>
      </c>
    </row>
    <row r="283" spans="1:13" x14ac:dyDescent="0.25">
      <c r="A283" s="1">
        <v>12</v>
      </c>
      <c r="B283" s="19">
        <v>42827</v>
      </c>
      <c r="C283" s="13">
        <v>72.75</v>
      </c>
      <c r="D283" s="13">
        <v>19.516666666666666</v>
      </c>
      <c r="E283" s="6"/>
      <c r="F283" s="3">
        <v>100</v>
      </c>
      <c r="G283" s="13">
        <v>35.119700000000002</v>
      </c>
      <c r="H283" s="13">
        <v>5.69</v>
      </c>
      <c r="I283" s="3">
        <v>2323.0136589908325</v>
      </c>
      <c r="J283" s="3">
        <v>2154.8567391940105</v>
      </c>
      <c r="K283" s="13">
        <v>11.326536573026361</v>
      </c>
      <c r="L283" s="2">
        <v>0.69393946604237333</v>
      </c>
      <c r="M283" s="13">
        <v>4.5393986730844977</v>
      </c>
    </row>
    <row r="284" spans="1:13" x14ac:dyDescent="0.25">
      <c r="A284" s="1">
        <v>12</v>
      </c>
      <c r="B284" s="19">
        <v>42827</v>
      </c>
      <c r="C284" s="13">
        <v>72.75</v>
      </c>
      <c r="D284" s="13">
        <v>19.516666666666666</v>
      </c>
      <c r="E284" s="6"/>
      <c r="F284" s="3">
        <v>75</v>
      </c>
      <c r="G284" s="13">
        <v>35.117600000000003</v>
      </c>
      <c r="H284" s="13">
        <v>5.6970999999999998</v>
      </c>
      <c r="I284" s="3">
        <v>2328.1528476727167</v>
      </c>
      <c r="J284" s="3">
        <v>2153.668157181572</v>
      </c>
      <c r="K284" s="13">
        <v>11.343146356992255</v>
      </c>
      <c r="L284" s="2">
        <v>0.74274086884108637</v>
      </c>
      <c r="M284" s="13">
        <v>4.5374537440764922</v>
      </c>
    </row>
    <row r="285" spans="1:13" x14ac:dyDescent="0.25">
      <c r="A285" s="1">
        <v>12</v>
      </c>
      <c r="B285" s="19">
        <v>42827</v>
      </c>
      <c r="C285" s="13">
        <v>72.75</v>
      </c>
      <c r="D285" s="13">
        <v>19.516666666666666</v>
      </c>
      <c r="E285" s="6"/>
      <c r="F285" s="3">
        <v>50</v>
      </c>
      <c r="G285" s="13">
        <v>35.1158</v>
      </c>
      <c r="H285" s="13">
        <v>5.6913999999999998</v>
      </c>
      <c r="I285" s="3">
        <v>2324.4690932855065</v>
      </c>
      <c r="J285" s="3">
        <v>2147.2476918465227</v>
      </c>
      <c r="K285" s="13">
        <v>11.294361144213228</v>
      </c>
      <c r="L285" s="2">
        <v>0.7329817852838002</v>
      </c>
      <c r="M285" s="13">
        <v>4.5316037670741469</v>
      </c>
    </row>
    <row r="286" spans="1:13" x14ac:dyDescent="0.25">
      <c r="A286" s="1">
        <v>12</v>
      </c>
      <c r="B286" s="19">
        <v>42827</v>
      </c>
      <c r="C286" s="13">
        <v>72.75</v>
      </c>
      <c r="D286" s="13">
        <v>19.516666666666666</v>
      </c>
      <c r="E286" s="6"/>
      <c r="F286" s="3">
        <v>30</v>
      </c>
      <c r="G286" s="13">
        <v>35.115400000000001</v>
      </c>
      <c r="H286" s="13">
        <v>5.6898</v>
      </c>
      <c r="I286" s="3">
        <v>2331.8566770157158</v>
      </c>
      <c r="J286" s="3">
        <v>2162.4763988808954</v>
      </c>
      <c r="K286" s="13">
        <v>11.278748373457351</v>
      </c>
      <c r="L286" s="2">
        <v>0.73786204312337811</v>
      </c>
      <c r="M286" s="13">
        <v>4.5599093458629927</v>
      </c>
    </row>
    <row r="287" spans="1:13" x14ac:dyDescent="0.25">
      <c r="A287" s="1">
        <v>12</v>
      </c>
      <c r="B287" s="19">
        <v>42827</v>
      </c>
      <c r="C287" s="13">
        <v>72.75</v>
      </c>
      <c r="D287" s="13">
        <v>19.516666666666666</v>
      </c>
      <c r="E287" s="6"/>
      <c r="F287" s="3">
        <v>21</v>
      </c>
      <c r="G287" s="13">
        <v>35.115699999999997</v>
      </c>
      <c r="H287" s="13">
        <v>5.6839000000000004</v>
      </c>
      <c r="I287" s="3">
        <v>2327.3498494411724</v>
      </c>
      <c r="J287" s="3">
        <v>2157.0853304673333</v>
      </c>
      <c r="K287" s="13">
        <v>11.294361983498327</v>
      </c>
      <c r="L287" s="2">
        <v>0.73102982419981399</v>
      </c>
      <c r="M287" s="13">
        <v>4.5901645703761353</v>
      </c>
    </row>
    <row r="288" spans="1:13" x14ac:dyDescent="0.25">
      <c r="A288" s="1">
        <v>12</v>
      </c>
      <c r="B288" s="19">
        <v>42827</v>
      </c>
      <c r="C288" s="13">
        <v>72.75</v>
      </c>
      <c r="D288" s="13">
        <v>19.516666666666666</v>
      </c>
      <c r="E288" s="6"/>
      <c r="F288" s="3">
        <v>11</v>
      </c>
      <c r="G288" s="13">
        <v>35.445399999999999</v>
      </c>
      <c r="H288" s="13">
        <v>5.6855000000000002</v>
      </c>
      <c r="I288" s="3">
        <v>2319.7815911088655</v>
      </c>
      <c r="J288" s="3">
        <v>2157.2975772552691</v>
      </c>
      <c r="K288" s="13">
        <v>11.264273762065175</v>
      </c>
      <c r="L288" s="2">
        <v>0.72402036828242888</v>
      </c>
      <c r="M288" s="13">
        <v>4.5939189944389156</v>
      </c>
    </row>
    <row r="289" spans="1:13" x14ac:dyDescent="0.25">
      <c r="A289" s="1">
        <v>12</v>
      </c>
      <c r="B289" s="19">
        <v>42827</v>
      </c>
      <c r="C289" s="13">
        <v>72.75</v>
      </c>
      <c r="D289" s="13">
        <v>19.516666666666666</v>
      </c>
      <c r="E289" s="6"/>
      <c r="F289" s="3">
        <v>6</v>
      </c>
      <c r="G289" s="13">
        <v>35.115499999999997</v>
      </c>
      <c r="H289" s="13">
        <v>5.6859000000000002</v>
      </c>
      <c r="I289" s="3">
        <v>2320.51432699515</v>
      </c>
      <c r="J289" s="3">
        <v>2157.7963572069175</v>
      </c>
      <c r="K289" s="13">
        <v>11.172362671941007</v>
      </c>
      <c r="L289" s="2">
        <v>0.66368538629508922</v>
      </c>
      <c r="M289" s="13">
        <v>4.5930932763304257</v>
      </c>
    </row>
    <row r="290" spans="1:13" x14ac:dyDescent="0.25">
      <c r="A290" s="1">
        <v>82</v>
      </c>
      <c r="B290" s="19">
        <v>42787</v>
      </c>
      <c r="C290" s="13">
        <v>72.50266666666667</v>
      </c>
      <c r="D290" s="13">
        <v>19.557666666666666</v>
      </c>
      <c r="E290" s="6"/>
      <c r="F290" s="3">
        <v>381</v>
      </c>
      <c r="G290" s="13">
        <v>35.031599999999997</v>
      </c>
      <c r="H290" s="13">
        <v>4.7243000000000004</v>
      </c>
      <c r="I290" s="3">
        <v>2324.9525806997708</v>
      </c>
      <c r="J290" s="3">
        <v>2162.9266114177499</v>
      </c>
      <c r="K290" s="13">
        <v>11.331182394634158</v>
      </c>
      <c r="L290" s="2">
        <v>0.76426184985774381</v>
      </c>
      <c r="M290" s="13">
        <v>4.7778566475781039</v>
      </c>
    </row>
    <row r="291" spans="1:13" x14ac:dyDescent="0.25">
      <c r="A291" s="1">
        <v>82</v>
      </c>
      <c r="B291" s="19">
        <v>42787</v>
      </c>
      <c r="C291" s="13">
        <v>72.50266666666667</v>
      </c>
      <c r="D291" s="13">
        <v>19.557666666666666</v>
      </c>
      <c r="E291" s="6"/>
      <c r="F291" s="3">
        <v>301</v>
      </c>
      <c r="G291" s="13">
        <v>35.051099999999998</v>
      </c>
      <c r="H291" s="13">
        <v>6.1233000000000004</v>
      </c>
      <c r="I291" s="3">
        <v>2322.7923670191085</v>
      </c>
      <c r="J291" s="3">
        <v>2153.8871048542437</v>
      </c>
      <c r="K291" s="13">
        <v>11.078220050190369</v>
      </c>
      <c r="L291" s="2">
        <v>0.71740015302994908</v>
      </c>
      <c r="M291" s="13">
        <v>4.3151375191093946</v>
      </c>
    </row>
    <row r="292" spans="1:13" x14ac:dyDescent="0.25">
      <c r="A292" s="1">
        <v>82</v>
      </c>
      <c r="B292" s="19">
        <v>42787</v>
      </c>
      <c r="C292" s="13">
        <v>72.50266666666667</v>
      </c>
      <c r="D292" s="13">
        <v>19.557666666666666</v>
      </c>
      <c r="E292" s="6"/>
      <c r="F292" s="3">
        <v>249</v>
      </c>
      <c r="G292" s="13">
        <v>35.052900000000001</v>
      </c>
      <c r="H292" s="13">
        <v>6.1211000000000002</v>
      </c>
      <c r="I292" s="3">
        <v>2326.9273309882105</v>
      </c>
      <c r="J292" s="3">
        <v>2151.6457301273858</v>
      </c>
      <c r="K292" s="13">
        <v>10.847856647436108</v>
      </c>
      <c r="L292" s="2">
        <v>0.72618367335724876</v>
      </c>
      <c r="M292" s="13">
        <v>4.2819459341643151</v>
      </c>
    </row>
    <row r="293" spans="1:13" x14ac:dyDescent="0.25">
      <c r="A293" s="1">
        <v>82</v>
      </c>
      <c r="B293" s="19">
        <v>42787</v>
      </c>
      <c r="C293" s="13">
        <v>72.50266666666667</v>
      </c>
      <c r="D293" s="13">
        <v>19.557666666666666</v>
      </c>
      <c r="E293" s="6"/>
      <c r="F293" s="3">
        <v>201</v>
      </c>
      <c r="G293" s="13">
        <v>35.053199999999997</v>
      </c>
      <c r="H293" s="13">
        <v>6.1207000000000003</v>
      </c>
      <c r="I293" s="3">
        <v>2322.6393135084099</v>
      </c>
      <c r="J293" s="3">
        <v>2151.9100431847983</v>
      </c>
      <c r="K293" s="13">
        <v>10.934722955597872</v>
      </c>
      <c r="L293" s="2">
        <v>0.73203983010786433</v>
      </c>
      <c r="M293" s="13">
        <v>4.3209871038500207</v>
      </c>
    </row>
    <row r="294" spans="1:13" x14ac:dyDescent="0.25">
      <c r="A294" s="1">
        <v>82</v>
      </c>
      <c r="B294" s="19">
        <v>42787</v>
      </c>
      <c r="C294" s="13">
        <v>72.50266666666667</v>
      </c>
      <c r="D294" s="13">
        <v>19.557666666666666</v>
      </c>
      <c r="E294" s="6"/>
      <c r="F294" s="3">
        <v>150</v>
      </c>
      <c r="G294" s="13">
        <v>35.0535</v>
      </c>
      <c r="H294" s="13">
        <v>6.1148999999999996</v>
      </c>
      <c r="I294" s="3">
        <v>2333.2438719596262</v>
      </c>
      <c r="J294" s="3">
        <v>2159.7442822065041</v>
      </c>
      <c r="K294" s="13">
        <v>10.905438931211778</v>
      </c>
      <c r="L294" s="2">
        <v>0.72520729668758177</v>
      </c>
      <c r="M294" s="13">
        <v>4.3024411356646848</v>
      </c>
    </row>
    <row r="295" spans="1:13" x14ac:dyDescent="0.25">
      <c r="A295" s="1">
        <v>82</v>
      </c>
      <c r="B295" s="19">
        <v>42787</v>
      </c>
      <c r="C295" s="13">
        <v>72.50266666666667</v>
      </c>
      <c r="D295" s="13">
        <v>19.557666666666666</v>
      </c>
      <c r="E295" s="6"/>
      <c r="F295" s="3">
        <v>98</v>
      </c>
      <c r="G295" s="13">
        <v>35.053600000000003</v>
      </c>
      <c r="H295" s="13">
        <v>6.1096000000000004</v>
      </c>
      <c r="I295" s="3">
        <v>2321.5045454165656</v>
      </c>
      <c r="J295" s="3">
        <v>2152.5972571340708</v>
      </c>
      <c r="K295" s="13">
        <v>11.122121846121912</v>
      </c>
      <c r="L295" s="2">
        <v>0.7193509258966081</v>
      </c>
      <c r="M295" s="13">
        <v>4.3483152983302436</v>
      </c>
    </row>
    <row r="296" spans="1:13" x14ac:dyDescent="0.25">
      <c r="A296" s="1">
        <v>82</v>
      </c>
      <c r="B296" s="19">
        <v>42787</v>
      </c>
      <c r="C296" s="13">
        <v>72.50266666666667</v>
      </c>
      <c r="D296" s="13">
        <v>19.557666666666666</v>
      </c>
      <c r="E296" s="6"/>
      <c r="F296" s="3">
        <v>73</v>
      </c>
      <c r="G296" s="13">
        <v>35.053699999999999</v>
      </c>
      <c r="H296" s="13">
        <v>6.1051000000000002</v>
      </c>
      <c r="I296" s="3">
        <v>2321.5547563940813</v>
      </c>
      <c r="J296" s="3">
        <v>2154.8809219501145</v>
      </c>
      <c r="K296" s="13">
        <v>10.774646242707743</v>
      </c>
      <c r="L296" s="2">
        <v>0.72227903067340604</v>
      </c>
      <c r="M296" s="13">
        <v>4.3102489181807577</v>
      </c>
    </row>
    <row r="297" spans="1:13" x14ac:dyDescent="0.25">
      <c r="A297" s="1">
        <v>82</v>
      </c>
      <c r="B297" s="19">
        <v>42787</v>
      </c>
      <c r="C297" s="13">
        <v>72.50266666666667</v>
      </c>
      <c r="D297" s="13">
        <v>19.557666666666666</v>
      </c>
      <c r="E297" s="6"/>
      <c r="F297" s="3">
        <v>49</v>
      </c>
      <c r="G297" s="13">
        <v>35.053800000000003</v>
      </c>
      <c r="H297" s="13">
        <v>6.1020000000000003</v>
      </c>
      <c r="I297" s="3">
        <v>2327.6403268689269</v>
      </c>
      <c r="J297" s="3">
        <v>2167.0921852025704</v>
      </c>
      <c r="K297" s="13">
        <v>10.734627282496836</v>
      </c>
      <c r="L297" s="2">
        <v>0.7291113457015036</v>
      </c>
      <c r="M297" s="13">
        <v>4.3063443871954936</v>
      </c>
    </row>
    <row r="298" spans="1:13" x14ac:dyDescent="0.25">
      <c r="A298" s="1">
        <v>82</v>
      </c>
      <c r="B298" s="19">
        <v>42787</v>
      </c>
      <c r="C298" s="13">
        <v>72.50266666666667</v>
      </c>
      <c r="D298" s="13">
        <v>19.557666666666666</v>
      </c>
      <c r="E298" s="6"/>
      <c r="F298" s="3">
        <v>29</v>
      </c>
      <c r="G298" s="13">
        <v>35.053899999999999</v>
      </c>
      <c r="H298" s="13">
        <v>6.0983999999999998</v>
      </c>
      <c r="I298" s="3">
        <v>2332.9426060945348</v>
      </c>
      <c r="J298" s="3">
        <v>2150.1550044835794</v>
      </c>
      <c r="K298" s="13">
        <v>10.79318964074165</v>
      </c>
      <c r="L298" s="2">
        <v>0.71251839733599254</v>
      </c>
      <c r="M298" s="13">
        <v>4.3229369613713846</v>
      </c>
    </row>
    <row r="299" spans="1:13" x14ac:dyDescent="0.25">
      <c r="A299" s="1">
        <v>82</v>
      </c>
      <c r="B299" s="19">
        <v>42787</v>
      </c>
      <c r="C299" s="13">
        <v>72.50266666666667</v>
      </c>
      <c r="D299" s="13">
        <v>19.557666666666666</v>
      </c>
      <c r="E299" s="6"/>
      <c r="F299" s="3">
        <v>18</v>
      </c>
      <c r="G299" s="13">
        <v>35.053600000000003</v>
      </c>
      <c r="H299" s="13">
        <v>6.0991</v>
      </c>
      <c r="I299" s="3">
        <v>2335.0514671501742</v>
      </c>
      <c r="J299" s="3">
        <v>2147.1841257182632</v>
      </c>
      <c r="K299" s="13">
        <v>10.868348113783895</v>
      </c>
      <c r="L299" s="2">
        <v>0.71154250336313074</v>
      </c>
      <c r="M299" s="13">
        <v>4.3395308229800813</v>
      </c>
    </row>
    <row r="300" spans="1:13" x14ac:dyDescent="0.25">
      <c r="A300" s="1">
        <v>82</v>
      </c>
      <c r="B300" s="19">
        <v>42787</v>
      </c>
      <c r="C300" s="13">
        <v>72.50266666666667</v>
      </c>
      <c r="D300" s="13">
        <v>19.557666666666666</v>
      </c>
      <c r="E300" s="6"/>
      <c r="F300" s="3">
        <v>10</v>
      </c>
      <c r="G300" s="13">
        <v>35.054099999999998</v>
      </c>
      <c r="H300" s="13">
        <v>6.0933000000000002</v>
      </c>
      <c r="I300" s="3">
        <v>2330.9442091894289</v>
      </c>
      <c r="J300" s="3">
        <v>2138.8741231932149</v>
      </c>
      <c r="K300" s="13">
        <v>10.756098043383968</v>
      </c>
      <c r="L300" s="2">
        <v>0.7105661865320807</v>
      </c>
      <c r="M300" s="13">
        <v>4.3336728958824713</v>
      </c>
    </row>
    <row r="301" spans="1:13" x14ac:dyDescent="0.25">
      <c r="A301" s="1">
        <v>77</v>
      </c>
      <c r="B301" s="19">
        <v>42787</v>
      </c>
      <c r="C301" s="13">
        <v>73.668166666666664</v>
      </c>
      <c r="D301" s="13">
        <v>19.302499999999998</v>
      </c>
      <c r="E301" s="6"/>
      <c r="F301" s="3">
        <v>341</v>
      </c>
      <c r="G301" s="13">
        <v>34.982700000000001</v>
      </c>
      <c r="H301" s="13">
        <v>3.8269000000000002</v>
      </c>
      <c r="I301" s="3">
        <v>2323.4527313441567</v>
      </c>
      <c r="J301" s="3">
        <v>2170.8560031401244</v>
      </c>
      <c r="K301" s="13">
        <v>11.527791111906666</v>
      </c>
      <c r="L301" s="2">
        <v>0.81699925153817765</v>
      </c>
      <c r="M301" s="13">
        <v>5.5042518272685594</v>
      </c>
    </row>
    <row r="302" spans="1:13" x14ac:dyDescent="0.25">
      <c r="A302" s="1">
        <v>77</v>
      </c>
      <c r="B302" s="19">
        <v>42787</v>
      </c>
      <c r="C302" s="13">
        <v>73.668166666666664</v>
      </c>
      <c r="D302" s="13">
        <v>19.302499999999998</v>
      </c>
      <c r="E302" s="6"/>
      <c r="F302" s="3">
        <v>100</v>
      </c>
      <c r="G302" s="13">
        <v>35.044699999999999</v>
      </c>
      <c r="H302" s="13">
        <v>5.3158000000000003</v>
      </c>
      <c r="I302" s="3">
        <v>2328.5943354417159</v>
      </c>
      <c r="J302" s="3">
        <v>2145.3022167494864</v>
      </c>
      <c r="K302" s="13">
        <v>10.753244999727396</v>
      </c>
      <c r="L302" s="2">
        <v>0.73009233546302021</v>
      </c>
      <c r="M302" s="13">
        <v>4.304421389561389</v>
      </c>
    </row>
    <row r="303" spans="1:13" x14ac:dyDescent="0.25">
      <c r="A303" s="1">
        <v>77</v>
      </c>
      <c r="B303" s="19">
        <v>42787</v>
      </c>
      <c r="C303" s="13">
        <v>73.668166666666664</v>
      </c>
      <c r="D303" s="13">
        <v>19.302499999999998</v>
      </c>
      <c r="E303" s="6"/>
      <c r="F303" s="3">
        <v>75</v>
      </c>
      <c r="G303" s="13">
        <v>35.045400000000001</v>
      </c>
      <c r="H303" s="13">
        <v>5.3186</v>
      </c>
      <c r="I303" s="3">
        <v>2330.1508757446882</v>
      </c>
      <c r="J303" s="3">
        <v>2153.1470282934883</v>
      </c>
      <c r="K303" s="13">
        <v>10.760071817480897</v>
      </c>
      <c r="L303" s="2">
        <v>0.72716377939253163</v>
      </c>
      <c r="M303" s="13">
        <v>4.2858740339766523</v>
      </c>
    </row>
    <row r="304" spans="1:13" x14ac:dyDescent="0.25">
      <c r="A304" s="1">
        <v>77</v>
      </c>
      <c r="B304" s="19">
        <v>42787</v>
      </c>
      <c r="C304" s="13">
        <v>73.668166666666664</v>
      </c>
      <c r="D304" s="13">
        <v>19.302499999999998</v>
      </c>
      <c r="E304" s="6"/>
      <c r="F304" s="3">
        <v>49</v>
      </c>
      <c r="G304" s="13">
        <v>35.0458</v>
      </c>
      <c r="H304" s="13">
        <v>5.3331999999999997</v>
      </c>
      <c r="I304" s="3">
        <v>2321.1731529649655</v>
      </c>
      <c r="J304" s="3">
        <v>2152.6818373124424</v>
      </c>
      <c r="K304" s="13">
        <v>10.734691098782587</v>
      </c>
      <c r="L304" s="2">
        <v>0.72618750477307192</v>
      </c>
      <c r="M304" s="13">
        <v>4.2888009354474175</v>
      </c>
    </row>
    <row r="305" spans="1:13" x14ac:dyDescent="0.25">
      <c r="A305" s="1">
        <v>77</v>
      </c>
      <c r="B305" s="19">
        <v>42787</v>
      </c>
      <c r="C305" s="13">
        <v>73.668166666666664</v>
      </c>
      <c r="D305" s="13">
        <v>19.302499999999998</v>
      </c>
      <c r="E305" s="6"/>
      <c r="F305" s="3">
        <v>29</v>
      </c>
      <c r="G305" s="13">
        <v>35.0456</v>
      </c>
      <c r="H305" s="13">
        <v>5.3375000000000004</v>
      </c>
      <c r="I305" s="3">
        <v>2321.9664864097058</v>
      </c>
      <c r="J305" s="3">
        <v>2158.9619155565629</v>
      </c>
      <c r="K305" s="13">
        <v>10.678081294281066</v>
      </c>
      <c r="L305" s="2">
        <v>0.73106790579675662</v>
      </c>
      <c r="M305" s="13">
        <v>4.2634240487586563</v>
      </c>
    </row>
    <row r="306" spans="1:13" x14ac:dyDescent="0.25">
      <c r="A306" s="1">
        <v>77</v>
      </c>
      <c r="B306" s="19">
        <v>42787</v>
      </c>
      <c r="C306" s="13">
        <v>73.668166666666664</v>
      </c>
      <c r="D306" s="13">
        <v>19.302499999999998</v>
      </c>
      <c r="E306" s="6"/>
      <c r="F306" s="3">
        <v>18</v>
      </c>
      <c r="G306" s="13">
        <v>35.045900000000003</v>
      </c>
      <c r="H306" s="13">
        <v>5.3270999999999997</v>
      </c>
      <c r="I306" s="3">
        <v>2325.3306219032261</v>
      </c>
      <c r="J306" s="3">
        <v>2158.644739887668</v>
      </c>
      <c r="K306" s="13">
        <v>10.808870739599692</v>
      </c>
      <c r="L306" s="2">
        <v>0.72325927560442227</v>
      </c>
      <c r="M306" s="13">
        <v>4.2897766751436377</v>
      </c>
    </row>
    <row r="307" spans="1:13" x14ac:dyDescent="0.25">
      <c r="A307" s="1">
        <v>77</v>
      </c>
      <c r="B307" s="19">
        <v>42787</v>
      </c>
      <c r="C307" s="13">
        <v>73.668166666666664</v>
      </c>
      <c r="D307" s="13">
        <v>19.302499999999998</v>
      </c>
      <c r="E307" s="6"/>
      <c r="F307" s="3">
        <v>10</v>
      </c>
      <c r="G307" s="13">
        <v>35.0458</v>
      </c>
      <c r="H307" s="13">
        <v>5.3246000000000002</v>
      </c>
      <c r="I307" s="3">
        <v>2323.4326469531507</v>
      </c>
      <c r="J307" s="3">
        <v>2160.2623357990324</v>
      </c>
      <c r="K307" s="13">
        <v>10.664414888643259</v>
      </c>
      <c r="L307" s="2">
        <v>0.71545086155734106</v>
      </c>
      <c r="M307" s="13">
        <v>4.2780642922316856</v>
      </c>
    </row>
    <row r="308" spans="1:13" x14ac:dyDescent="0.25">
      <c r="A308" s="1">
        <v>74</v>
      </c>
      <c r="B308" s="19">
        <v>42786</v>
      </c>
      <c r="C308" s="13">
        <v>74.251000000000005</v>
      </c>
      <c r="D308" s="13">
        <v>19.166</v>
      </c>
      <c r="E308" s="6"/>
      <c r="F308" s="3">
        <v>51</v>
      </c>
      <c r="G308" s="13">
        <v>34.673400000000001</v>
      </c>
      <c r="H308" s="13">
        <v>0.98080000000000001</v>
      </c>
      <c r="I308" s="3">
        <v>2306.4814209440096</v>
      </c>
      <c r="J308" s="3">
        <v>2138.1446191547566</v>
      </c>
      <c r="K308" s="13">
        <v>8.2607165403122256</v>
      </c>
      <c r="L308" s="2">
        <v>0.45692179894411072</v>
      </c>
      <c r="M308" s="13">
        <v>4.3319701322970499</v>
      </c>
    </row>
    <row r="309" spans="1:13" x14ac:dyDescent="0.25">
      <c r="A309" s="1">
        <v>74</v>
      </c>
      <c r="B309" s="19">
        <v>42786</v>
      </c>
      <c r="C309" s="13">
        <v>74.251000000000005</v>
      </c>
      <c r="D309" s="13">
        <v>19.166</v>
      </c>
      <c r="E309" s="6"/>
      <c r="F309" s="3">
        <v>31</v>
      </c>
      <c r="G309" s="13">
        <v>34.675600000000003</v>
      </c>
      <c r="H309" s="13">
        <v>0.99609999999999999</v>
      </c>
      <c r="I309" s="3">
        <v>2304.0612518277758</v>
      </c>
      <c r="J309" s="3">
        <v>2137.1825196257751</v>
      </c>
      <c r="K309" s="13">
        <v>9.2282431250354495</v>
      </c>
      <c r="L309" s="2">
        <v>0.64339951538281448</v>
      </c>
      <c r="M309" s="13">
        <v>4.3251287604641391</v>
      </c>
    </row>
    <row r="310" spans="1:13" x14ac:dyDescent="0.25">
      <c r="A310" s="1">
        <v>74</v>
      </c>
      <c r="B310" s="19">
        <v>42786</v>
      </c>
      <c r="C310" s="13">
        <v>74.251000000000005</v>
      </c>
      <c r="D310" s="13">
        <v>19.166</v>
      </c>
      <c r="E310" s="6"/>
      <c r="F310" s="3">
        <v>21</v>
      </c>
      <c r="G310" s="13">
        <v>34.676299999999998</v>
      </c>
      <c r="H310" s="13">
        <v>0.99829999999999997</v>
      </c>
      <c r="I310" s="3">
        <v>2311.3920545449987</v>
      </c>
      <c r="J310" s="3">
        <v>2128.6082040433143</v>
      </c>
      <c r="K310" s="13">
        <v>9.175516691962212</v>
      </c>
      <c r="L310" s="2">
        <v>0.6473044867813309</v>
      </c>
      <c r="M310" s="13">
        <v>4.3221975308913292</v>
      </c>
    </row>
    <row r="311" spans="1:13" x14ac:dyDescent="0.25">
      <c r="A311" s="1">
        <v>74</v>
      </c>
      <c r="B311" s="19">
        <v>42786</v>
      </c>
      <c r="C311" s="13">
        <v>74.251000000000005</v>
      </c>
      <c r="D311" s="13">
        <v>19.166</v>
      </c>
      <c r="E311" s="6"/>
      <c r="F311" s="3">
        <v>10</v>
      </c>
      <c r="G311" s="13">
        <v>34.676099999999998</v>
      </c>
      <c r="H311" s="13">
        <v>0.99250000000000005</v>
      </c>
      <c r="I311" s="3">
        <v>2306.7826868091011</v>
      </c>
      <c r="J311" s="3">
        <v>2121.6937744614042</v>
      </c>
      <c r="K311" s="13">
        <v>9.1432992755955738</v>
      </c>
      <c r="L311" s="2">
        <v>0.63558866293782368</v>
      </c>
      <c r="M311" s="13">
        <v>4.3329377666944104</v>
      </c>
    </row>
    <row r="312" spans="1:13" x14ac:dyDescent="0.25">
      <c r="A312" s="1">
        <v>74</v>
      </c>
      <c r="B312" s="19">
        <v>42786</v>
      </c>
      <c r="C312" s="13">
        <v>74.251000000000005</v>
      </c>
      <c r="D312" s="13">
        <v>19.166</v>
      </c>
      <c r="E312" s="6"/>
      <c r="F312" s="3">
        <v>6</v>
      </c>
      <c r="G312" s="13">
        <v>34.675699999999999</v>
      </c>
      <c r="H312" s="13">
        <v>0.98809999999999998</v>
      </c>
      <c r="I312" s="3">
        <v>2306.2705348384457</v>
      </c>
      <c r="J312" s="3">
        <v>2128.5024788203496</v>
      </c>
      <c r="K312" s="13">
        <v>8.8660251365436658</v>
      </c>
      <c r="L312" s="2">
        <v>0.62484925530095214</v>
      </c>
      <c r="M312" s="13">
        <v>4.3153651694222006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C0034-65EE-4E30-BA84-7C6921251A56}">
  <dimension ref="B2:S34"/>
  <sheetViews>
    <sheetView topLeftCell="A4" workbookViewId="0">
      <selection activeCell="I13" sqref="I13"/>
    </sheetView>
  </sheetViews>
  <sheetFormatPr defaultRowHeight="15" x14ac:dyDescent="0.25"/>
  <cols>
    <col min="8" max="8" width="13.7109375" customWidth="1"/>
    <col min="15" max="15" width="25" bestFit="1" customWidth="1"/>
  </cols>
  <sheetData>
    <row r="2" spans="2:19" x14ac:dyDescent="0.2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9" x14ac:dyDescent="0.25">
      <c r="C3" s="9"/>
      <c r="D3" s="7"/>
      <c r="E3" s="7"/>
      <c r="F3" s="16" t="s">
        <v>9</v>
      </c>
      <c r="G3" s="8"/>
      <c r="H3" s="8"/>
      <c r="I3" s="15" t="s">
        <v>11</v>
      </c>
      <c r="J3" s="15"/>
      <c r="K3" s="18"/>
      <c r="L3" s="15"/>
      <c r="M3" s="15"/>
      <c r="N3" s="18"/>
      <c r="O3" s="18"/>
      <c r="P3" s="15"/>
      <c r="Q3" s="15"/>
      <c r="R3" s="9"/>
    </row>
    <row r="4" spans="2:19" x14ac:dyDescent="0.25">
      <c r="C4" s="9"/>
      <c r="D4" s="9"/>
      <c r="E4" s="9"/>
      <c r="F4" s="14" t="s">
        <v>10</v>
      </c>
      <c r="G4" s="10"/>
      <c r="H4" s="10"/>
      <c r="I4" s="10"/>
      <c r="J4" s="32"/>
      <c r="K4" s="33"/>
      <c r="L4" s="34"/>
      <c r="M4" s="35"/>
      <c r="N4" s="21"/>
      <c r="O4" s="21"/>
      <c r="P4" s="10"/>
      <c r="Q4" s="9"/>
      <c r="R4" s="9"/>
    </row>
    <row r="5" spans="2:19" x14ac:dyDescent="0.25">
      <c r="C5" s="9"/>
      <c r="D5" s="9"/>
      <c r="E5" s="9"/>
      <c r="F5" s="9"/>
      <c r="G5" s="36"/>
      <c r="H5" s="10"/>
      <c r="I5" s="10"/>
      <c r="J5" s="32"/>
      <c r="K5" s="33"/>
      <c r="L5" s="34"/>
      <c r="M5" s="35"/>
      <c r="N5" s="21"/>
      <c r="O5" s="21"/>
      <c r="P5" s="10"/>
      <c r="Q5" s="9"/>
      <c r="R5" s="9"/>
    </row>
    <row r="7" spans="2:19" x14ac:dyDescent="0.25">
      <c r="B7" t="s">
        <v>16</v>
      </c>
      <c r="N7" s="38" t="s">
        <v>17</v>
      </c>
      <c r="O7" s="7" t="s">
        <v>18</v>
      </c>
      <c r="P7" s="7" t="s">
        <v>19</v>
      </c>
      <c r="Q7" s="7" t="s">
        <v>20</v>
      </c>
      <c r="R7" s="7" t="s">
        <v>21</v>
      </c>
      <c r="S7" s="7" t="s">
        <v>22</v>
      </c>
    </row>
    <row r="8" spans="2:19" x14ac:dyDescent="0.25">
      <c r="B8" t="s">
        <v>23</v>
      </c>
      <c r="N8" s="39" t="s">
        <v>24</v>
      </c>
      <c r="O8" s="39" t="s">
        <v>25</v>
      </c>
      <c r="P8" s="39" t="s">
        <v>26</v>
      </c>
      <c r="Q8" s="40" t="s">
        <v>27</v>
      </c>
      <c r="R8" s="40" t="s">
        <v>28</v>
      </c>
    </row>
    <row r="9" spans="2:19" x14ac:dyDescent="0.25">
      <c r="B9" t="s">
        <v>29</v>
      </c>
      <c r="N9" s="39" t="s">
        <v>30</v>
      </c>
      <c r="O9" s="39" t="s">
        <v>31</v>
      </c>
      <c r="P9" s="39" t="s">
        <v>26</v>
      </c>
      <c r="Q9" s="39" t="s">
        <v>28</v>
      </c>
      <c r="R9" s="39" t="s">
        <v>27</v>
      </c>
    </row>
    <row r="10" spans="2:19" x14ac:dyDescent="0.25">
      <c r="B10" t="s">
        <v>32</v>
      </c>
      <c r="N10" s="39"/>
      <c r="O10" s="39"/>
      <c r="Q10" s="39"/>
      <c r="R10" s="39"/>
    </row>
    <row r="11" spans="2:19" x14ac:dyDescent="0.25">
      <c r="N11" s="39" t="s">
        <v>8</v>
      </c>
      <c r="O11" s="39" t="s">
        <v>33</v>
      </c>
      <c r="P11" s="39"/>
      <c r="Q11" s="39"/>
      <c r="R11" s="39"/>
    </row>
    <row r="12" spans="2:19" x14ac:dyDescent="0.25">
      <c r="B12" t="s">
        <v>34</v>
      </c>
      <c r="N12" s="39" t="s">
        <v>35</v>
      </c>
      <c r="O12" s="39" t="s">
        <v>33</v>
      </c>
      <c r="P12" s="39"/>
      <c r="Q12" s="39"/>
      <c r="R12" s="39"/>
    </row>
    <row r="13" spans="2:19" x14ac:dyDescent="0.25">
      <c r="B13" t="s">
        <v>36</v>
      </c>
      <c r="N13" s="39"/>
      <c r="O13" s="39"/>
      <c r="P13" s="39"/>
      <c r="Q13" s="39"/>
      <c r="R13" s="39"/>
    </row>
    <row r="14" spans="2:19" x14ac:dyDescent="0.25">
      <c r="B14" t="s">
        <v>37</v>
      </c>
      <c r="N14" s="39"/>
      <c r="O14" s="39"/>
      <c r="P14" s="39"/>
      <c r="Q14" s="39"/>
      <c r="R14" s="39"/>
    </row>
    <row r="15" spans="2:19" x14ac:dyDescent="0.25">
      <c r="B15" t="s">
        <v>38</v>
      </c>
      <c r="N15" t="s">
        <v>39</v>
      </c>
    </row>
    <row r="16" spans="2:19" x14ac:dyDescent="0.25">
      <c r="B16" t="s">
        <v>40</v>
      </c>
    </row>
    <row r="17" spans="2:19" x14ac:dyDescent="0.25">
      <c r="B17" t="s">
        <v>41</v>
      </c>
      <c r="N17" s="39"/>
      <c r="O17" s="39"/>
      <c r="P17" s="39"/>
      <c r="Q17" s="39"/>
      <c r="R17" s="39"/>
      <c r="S17" s="39"/>
    </row>
    <row r="18" spans="2:19" ht="15.75" x14ac:dyDescent="0.25">
      <c r="B18" t="s">
        <v>42</v>
      </c>
      <c r="N18" s="39" t="s">
        <v>43</v>
      </c>
      <c r="O18" s="41"/>
      <c r="P18" s="39"/>
      <c r="Q18" s="39"/>
      <c r="R18" s="39"/>
      <c r="S18" s="39"/>
    </row>
    <row r="19" spans="2:19" ht="15.75" x14ac:dyDescent="0.25">
      <c r="N19" s="39"/>
      <c r="O19" s="41"/>
      <c r="P19" s="39"/>
      <c r="Q19" s="39"/>
      <c r="R19" s="39"/>
      <c r="S19" s="39"/>
    </row>
    <row r="20" spans="2:19" ht="15.75" x14ac:dyDescent="0.25">
      <c r="B20" t="s">
        <v>44</v>
      </c>
      <c r="O20" s="42"/>
    </row>
    <row r="21" spans="2:19" x14ac:dyDescent="0.25">
      <c r="B21" t="s">
        <v>45</v>
      </c>
    </row>
    <row r="22" spans="2:19" x14ac:dyDescent="0.25">
      <c r="B22" t="s">
        <v>46</v>
      </c>
    </row>
    <row r="23" spans="2:19" x14ac:dyDescent="0.25">
      <c r="B23" t="s">
        <v>47</v>
      </c>
    </row>
    <row r="24" spans="2:19" x14ac:dyDescent="0.25">
      <c r="B24" t="s">
        <v>48</v>
      </c>
    </row>
    <row r="25" spans="2:19" x14ac:dyDescent="0.25">
      <c r="B25" t="s">
        <v>49</v>
      </c>
    </row>
    <row r="26" spans="2:19" x14ac:dyDescent="0.25">
      <c r="B26" t="s">
        <v>50</v>
      </c>
    </row>
    <row r="27" spans="2:19" x14ac:dyDescent="0.25">
      <c r="B27" t="s">
        <v>51</v>
      </c>
    </row>
    <row r="29" spans="2:19" ht="15.75" x14ac:dyDescent="0.25">
      <c r="B29" s="43"/>
      <c r="C29" s="43"/>
      <c r="D29" s="43"/>
      <c r="E29" s="43"/>
      <c r="F29" s="43"/>
      <c r="G29" s="43"/>
      <c r="H29" s="43"/>
    </row>
    <row r="30" spans="2:19" x14ac:dyDescent="0.25">
      <c r="B30" t="s">
        <v>52</v>
      </c>
    </row>
    <row r="31" spans="2:19" x14ac:dyDescent="0.25">
      <c r="B31" t="s">
        <v>53</v>
      </c>
    </row>
    <row r="32" spans="2:19" x14ac:dyDescent="0.25">
      <c r="B32" t="s">
        <v>54</v>
      </c>
    </row>
    <row r="33" spans="2:2" x14ac:dyDescent="0.25">
      <c r="B33" t="s">
        <v>55</v>
      </c>
    </row>
    <row r="34" spans="2:2" x14ac:dyDescent="0.25">
      <c r="B3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Metadata</vt:lpstr>
    </vt:vector>
  </TitlesOfParts>
  <Company>imr.no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Chierici</dc:creator>
  <cp:lastModifiedBy>Melissa Chierici</cp:lastModifiedBy>
  <dcterms:created xsi:type="dcterms:W3CDTF">2014-11-25T14:58:45Z</dcterms:created>
  <dcterms:modified xsi:type="dcterms:W3CDTF">2019-11-14T11:47:23Z</dcterms:modified>
</cp:coreProperties>
</file>